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3"/>
  </bookViews>
  <sheets>
    <sheet name="Лист1" sheetId="1" r:id="rId1"/>
    <sheet name="Лист2" sheetId="2" r:id="rId2"/>
    <sheet name="Таблица1" sheetId="3" r:id="rId3"/>
    <sheet name="2020" sheetId="4" r:id="rId4"/>
    <sheet name="2021" sheetId="5" r:id="rId5"/>
    <sheet name="2022" sheetId="6" r:id="rId6"/>
    <sheet name="Таблица2.1" sheetId="7" r:id="rId7"/>
    <sheet name="Таблица3" sheetId="8" r:id="rId8"/>
    <sheet name="Таблица4" sheetId="9" r:id="rId9"/>
  </sheets>
  <definedNames/>
  <calcPr fullCalcOnLoad="1"/>
</workbook>
</file>

<file path=xl/comments4.xml><?xml version="1.0" encoding="utf-8"?>
<comments xmlns="http://schemas.openxmlformats.org/spreadsheetml/2006/main">
  <authors>
    <author>Бухгалтер</author>
  </authors>
  <commentList>
    <comment ref="E44" authorId="0">
      <text>
        <r>
          <rPr>
            <b/>
            <sz val="9"/>
            <rFont val="Tahoma"/>
            <family val="2"/>
          </rPr>
          <t>КОСГУ 223, 225, 226</t>
        </r>
      </text>
    </comment>
  </commentList>
</comments>
</file>

<file path=xl/comments5.xml><?xml version="1.0" encoding="utf-8"?>
<comments xmlns="http://schemas.openxmlformats.org/spreadsheetml/2006/main">
  <authors>
    <author>Бухгалтер</author>
  </authors>
  <commentList>
    <comment ref="E44" authorId="0">
      <text>
        <r>
          <rPr>
            <b/>
            <sz val="9"/>
            <rFont val="Tahoma"/>
            <family val="2"/>
          </rPr>
          <t>КОСГУ 223, 225, 226</t>
        </r>
      </text>
    </comment>
  </commentList>
</comments>
</file>

<file path=xl/comments6.xml><?xml version="1.0" encoding="utf-8"?>
<comments xmlns="http://schemas.openxmlformats.org/spreadsheetml/2006/main">
  <authors>
    <author>Бухгалтер</author>
  </authors>
  <commentList>
    <comment ref="E44" authorId="0">
      <text>
        <r>
          <rPr>
            <b/>
            <sz val="9"/>
            <rFont val="Tahoma"/>
            <family val="2"/>
          </rPr>
          <t>КОСГУ 223, 225, 226</t>
        </r>
      </text>
    </comment>
  </commentList>
</comments>
</file>

<file path=xl/sharedStrings.xml><?xml version="1.0" encoding="utf-8"?>
<sst xmlns="http://schemas.openxmlformats.org/spreadsheetml/2006/main" count="342" uniqueCount="99">
  <si>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</si>
  <si>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</si>
  <si>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</si>
  <si>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</si>
  <si>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</si>
  <si>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</si>
  <si>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</si>
  <si>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</si>
  <si>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</si>
  <si>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</si>
  <si>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</si>
  <si>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</si>
  <si>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</si>
  <si>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</si>
  <si>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</si>
  <si>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</si>
  <si>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</si>
  <si>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</si>
  <si>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</si>
  <si>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</si>
  <si>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</si>
  <si>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</si>
  <si>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</si>
  <si>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</si>
  <si>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</si>
  <si>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</si>
  <si>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</si>
  <si>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</si>
  <si>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</si>
  <si>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</si>
  <si>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</si>
  <si>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</si>
  <si>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</si>
  <si>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</si>
  <si>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</si>
  <si>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</si>
  <si>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</si>
  <si>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</si>
  <si>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</si>
  <si>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</si>
  <si>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</si>
  <si>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</si>
  <si>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</si>
  <si>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</si>
  <si>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</si>
  <si>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</si>
  <si>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</si>
  <si>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</si>
  <si>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</si>
  <si>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</si>
  <si>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</si>
  <si>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</si>
  <si>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Поступление</t>
  </si>
  <si>
    <t>Выбытие</t>
  </si>
  <si>
    <t>Таблица 3</t>
  </si>
  <si>
    <t xml:space="preserve">        Показатели финансового состояния учреждения (подразделения)</t>
  </si>
  <si>
    <t>N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</si>
  <si>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</si>
  <si>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</si>
  <si>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</si>
  <si>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</si>
  <si>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</si>
  <si>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</si>
  <si>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</si>
  <si>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</si>
  <si>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</si>
  <si>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</si>
  <si>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</si>
  <si>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</si>
  <si>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</si>
  <si>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</si>
  <si>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</si>
  <si>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</si>
  <si>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
Таблица 1
</t>
  </si>
  <si>
    <t xml:space="preserve">    (последнюю отчетную дату)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</si>
  <si>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</si>
  <si>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</si>
  <si>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</si>
  <si>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</si>
  <si>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</si>
  <si>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4</t>
  </si>
  <si>
    <t>безвозмездные перечисления организациям</t>
  </si>
  <si>
    <t>начисления на выплаты по оплате труда</t>
  </si>
  <si>
    <t>оплата труда</t>
  </si>
  <si>
    <t>Сумма выплат по расходам на закупку товаров, работ и услуг, руб. (с точностью до двух знаков после запятой - 0,00)</t>
  </si>
  <si>
    <t>во временное распоряжение учреждения (подразделения)</t>
  </si>
  <si>
    <t xml:space="preserve"> Сведения о средствах, поступающих</t>
  </si>
  <si>
    <t>(очередной финансовый год)</t>
  </si>
  <si>
    <t>1.3.Перечень услуг (работ),осуществляемых на платной основе:</t>
  </si>
  <si>
    <t xml:space="preserve">1) организация и проведение вечеров отдыха, танцевальных и других вечеров, праздников, встреч, гражданских и семейных обрядов, литературно-музыкальных гостиных, балов, дискотек, концертов, спектаклей и других культурно-досуговых мероприятий, в том числе по заявкам юридических и физических лиц;
2) предоставление ансамблей, самодеятельных художественных коллективов и отдельных исполнителей для праздников и торжеств;
3) обучение в платных кружках, студиях, на курсах;
4) оказание организационно-творческой помощи в подготовке и проведении культурно-досуговых мероприятий;
5) предоставление услуг по прокату сценических костюмов, культурного и другого инвентаря, аудио- и видеокассет с записями отечественных и зарубежных музыкальных и художественных произведений, звукоусилительной и осветительной аппаратуры и другого профильного оборудования, изготовление сценических костюмов, обуви, реквизита;
6)организация и проведение ярмарок, лотерей, аукционов, выставок-продаж;
7) организация и проведение кинопоказа;
8) иные виды деятельности, приносящие доход, содействующие достижению целей создания Учреждения.
</t>
  </si>
  <si>
    <t xml:space="preserve">  на 01 января 2020 года</t>
  </si>
  <si>
    <t>на 2020 год</t>
  </si>
  <si>
    <t>на 2021 год</t>
  </si>
  <si>
    <t>на 2022 год</t>
  </si>
  <si>
    <t>на 01 ЯНВАРЯ 2020 года</t>
  </si>
  <si>
    <t>на 2020 г. очередной финансовый год</t>
  </si>
  <si>
    <t>на 2021 г.        1-ый год планового периода</t>
  </si>
  <si>
    <t>на 2022 г.         2-ой год планового периода</t>
  </si>
  <si>
    <t>на 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</si>
</sst>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sz val="18"/>
      <name val="Calibri"/>
      <family val="2"/>
    </font>
    <font>
      <sz val="1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u val="single"/>
      <sz val="11"/>
      <color indexed="12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ourier New"/>
      <family val="3"/>
    </font>
    <font>
      <sz val="11"/>
      <name val="Times New Roman"/>
      <family val="1"/>
    </font>
    <font>
      <sz val="9.5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42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42" applyBorder="1" applyAlignment="1" applyProtection="1">
      <alignment vertical="top" wrapText="1"/>
      <protection/>
    </xf>
    <xf numFmtId="2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 indent="3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2" fontId="13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wrapText="1"/>
    </xf>
    <xf numFmtId="2" fontId="55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wrapText="1"/>
    </xf>
    <xf numFmtId="4" fontId="12" fillId="0" borderId="12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wrapText="1"/>
    </xf>
    <xf numFmtId="0" fontId="11" fillId="0" borderId="10" xfId="42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4" fontId="12" fillId="0" borderId="11" xfId="0" applyNumberFormat="1" applyFont="1" applyBorder="1" applyAlignment="1">
      <alignment horizontal="center" wrapText="1"/>
    </xf>
    <xf numFmtId="4" fontId="12" fillId="0" borderId="1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42" applyBorder="1" applyAlignment="1" applyProtection="1">
      <alignment horizontal="center" vertical="top"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66</xdr:row>
      <xdr:rowOff>9525</xdr:rowOff>
    </xdr:to>
    <xdr:pic>
      <xdr:nvPicPr>
        <xdr:cNvPr id="1" name="Рисунок 1" descr="Рисунок (39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49FA5CAD18663CBFE16C19D8B9D6F48D576CF7B713819O628M" TargetMode="External" /><Relationship Id="rId2" Type="http://schemas.openxmlformats.org/officeDocument/2006/relationships/hyperlink" Target="consultantplus://offline/ref=267C9A4B26167374021374D10DAB600480949AA2CBD68663CBFE16C19D8B9D6F48D576CD7A75O32EM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49FA5CAD18663CBFE16C19D8B9D6F48D576CF7B713819O628M" TargetMode="External" /><Relationship Id="rId2" Type="http://schemas.openxmlformats.org/officeDocument/2006/relationships/hyperlink" Target="consultantplus://offline/ref=267C9A4B26167374021374D10DAB600480949AA2CBD68663CBFE16C19D8B9D6F48D576CD7A75O32EM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49FA5CAD18663CBFE16C19D8B9D6F48D576CF7B713819O628M" TargetMode="External" /><Relationship Id="rId2" Type="http://schemas.openxmlformats.org/officeDocument/2006/relationships/hyperlink" Target="consultantplus://offline/ref=267C9A4B26167374021374D10DAB600480949AA2CBD68663CBFE16C19D8B9D6F48D576CD7A75O32EM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59BA2C9D58663CBFE16C19DO82BM" TargetMode="External" /><Relationship Id="rId2" Type="http://schemas.openxmlformats.org/officeDocument/2006/relationships/hyperlink" Target="consultantplus://offline/ref=267C9A4B26167374021374D10DAB600480949AA0CBDD8663CBFE16C19DO82BM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67C9A4B26167374021374D10DAB600480949AA2CBD68663CBFE16C19DO82B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8"/>
  <sheetViews>
    <sheetView zoomScaleSheetLayoutView="100" zoomScalePageLayoutView="0" workbookViewId="0" topLeftCell="A1">
      <selection activeCell="A43" sqref="A1:IV43"/>
    </sheetView>
  </sheetViews>
  <sheetFormatPr defaultColWidth="0.875" defaultRowHeight="12.75"/>
  <cols>
    <col min="1" max="23" width="0.875" style="35" customWidth="1"/>
    <col min="24" max="24" width="1.875" style="35" customWidth="1"/>
    <col min="25" max="42" width="0.875" style="35" customWidth="1"/>
    <col min="43" max="43" width="1.75390625" style="35" customWidth="1"/>
    <col min="44" max="54" width="0.875" style="35" customWidth="1"/>
    <col min="55" max="55" width="3.625" style="35" customWidth="1"/>
    <col min="56" max="56" width="2.00390625" style="35" customWidth="1"/>
    <col min="57" max="58" width="0.875" style="35" customWidth="1"/>
    <col min="59" max="59" width="2.125" style="35" customWidth="1"/>
    <col min="60" max="61" width="0.875" style="35" customWidth="1"/>
    <col min="62" max="62" width="0.37109375" style="35" customWidth="1"/>
    <col min="63" max="63" width="0.12890625" style="35" hidden="1" customWidth="1"/>
    <col min="64" max="64" width="1.37890625" style="35" customWidth="1"/>
    <col min="65" max="65" width="1.25" style="35" hidden="1" customWidth="1"/>
    <col min="66" max="66" width="2.00390625" style="35" customWidth="1"/>
    <col min="67" max="90" width="0.875" style="35" customWidth="1"/>
    <col min="91" max="91" width="2.75390625" style="35" customWidth="1"/>
    <col min="92" max="92" width="3.625" style="35" customWidth="1"/>
    <col min="93" max="107" width="0.875" style="35" customWidth="1"/>
    <col min="108" max="108" width="3.75390625" style="35" customWidth="1"/>
    <col min="109" max="16384" width="0.875" style="35" customWidth="1"/>
  </cols>
  <sheetData>
    <row r="1" spans="1:108" ht="16.5" customHeight="1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</row>
    <row r="2" spans="1:108" ht="154.5" customHeight="1">
      <c r="A2" s="50" t="s">
        <v>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</row>
    <row r="3" spans="1:108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ht="1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</row>
    <row r="5" spans="1:108" ht="15" hidden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spans="1:108" ht="12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1:108" ht="12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</row>
    <row r="8" spans="1:108" ht="8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</row>
    <row r="9" ht="12.75" customHeight="1" hidden="1"/>
  </sheetData>
  <sheetProtection/>
  <mergeCells count="8">
    <mergeCell ref="A8:DD8"/>
    <mergeCell ref="A2:DD2"/>
    <mergeCell ref="A3:DD3"/>
    <mergeCell ref="A4:DD4"/>
    <mergeCell ref="A5:DD5"/>
    <mergeCell ref="A1:DD1"/>
    <mergeCell ref="A6:DD6"/>
    <mergeCell ref="A7:DD7"/>
  </mergeCells>
  <printOptions/>
  <pageMargins left="0.75" right="0.75" top="0.2" bottom="0.32" header="0.17" footer="0.28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SheetLayoutView="100" zoomScalePageLayoutView="0" workbookViewId="0" topLeftCell="A1">
      <selection activeCell="C8" sqref="C8:C20"/>
    </sheetView>
  </sheetViews>
  <sheetFormatPr defaultColWidth="9.00390625" defaultRowHeight="12.75"/>
  <cols>
    <col min="1" max="1" width="6.25390625" style="0" customWidth="1"/>
    <col min="2" max="2" width="37.875" style="0" customWidth="1"/>
    <col min="3" max="3" width="24.125" style="0" customWidth="1"/>
    <col min="4" max="4" width="11.625" style="0" bestFit="1" customWidth="1"/>
  </cols>
  <sheetData>
    <row r="1" ht="38.25">
      <c r="C1" s="8" t="s">
        <v>73</v>
      </c>
    </row>
    <row r="2" spans="1:3" ht="32.25" customHeight="1">
      <c r="A2" s="55" t="s">
        <v>55</v>
      </c>
      <c r="B2" s="55"/>
      <c r="C2" s="55"/>
    </row>
    <row r="3" spans="1:3" ht="13.5">
      <c r="A3" s="56" t="s">
        <v>90</v>
      </c>
      <c r="B3" s="56"/>
      <c r="C3" s="56"/>
    </row>
    <row r="4" spans="1:3" ht="13.5">
      <c r="A4" s="57" t="s">
        <v>74</v>
      </c>
      <c r="B4" s="57"/>
      <c r="C4" s="57"/>
    </row>
    <row r="5" ht="15">
      <c r="A5" s="3"/>
    </row>
    <row r="6" spans="1:3" ht="15">
      <c r="A6" s="9" t="s">
        <v>56</v>
      </c>
      <c r="B6" s="9" t="s">
        <v>4</v>
      </c>
      <c r="C6" s="9" t="s">
        <v>57</v>
      </c>
    </row>
    <row r="7" spans="1:3" ht="15">
      <c r="A7" s="9">
        <v>1</v>
      </c>
      <c r="B7" s="9">
        <v>2</v>
      </c>
      <c r="C7" s="9">
        <v>3</v>
      </c>
    </row>
    <row r="8" spans="1:3" ht="33.75" customHeight="1">
      <c r="A8" s="10"/>
      <c r="B8" s="11" t="s">
        <v>58</v>
      </c>
      <c r="C8" s="49">
        <v>6957.07</v>
      </c>
    </row>
    <row r="9" spans="1:3" ht="15" customHeight="1">
      <c r="A9" s="53"/>
      <c r="B9" s="10" t="s">
        <v>27</v>
      </c>
      <c r="C9" s="58">
        <v>3339.3</v>
      </c>
    </row>
    <row r="10" spans="1:3" ht="33.75" customHeight="1">
      <c r="A10" s="53"/>
      <c r="B10" s="12" t="s">
        <v>59</v>
      </c>
      <c r="C10" s="58"/>
    </row>
    <row r="11" spans="1:3" ht="18.75" customHeight="1">
      <c r="A11" s="53"/>
      <c r="B11" s="10" t="s">
        <v>9</v>
      </c>
      <c r="C11" s="59">
        <v>2068.51</v>
      </c>
    </row>
    <row r="12" spans="1:3" ht="18" customHeight="1">
      <c r="A12" s="53"/>
      <c r="B12" s="10" t="s">
        <v>60</v>
      </c>
      <c r="C12" s="60"/>
    </row>
    <row r="13" spans="1:3" ht="30.75" customHeight="1">
      <c r="A13" s="10"/>
      <c r="B13" s="10" t="s">
        <v>61</v>
      </c>
      <c r="C13" s="40"/>
    </row>
    <row r="14" spans="1:4" ht="15" customHeight="1">
      <c r="A14" s="53"/>
      <c r="B14" s="10" t="s">
        <v>9</v>
      </c>
      <c r="C14" s="61"/>
      <c r="D14" s="18"/>
    </row>
    <row r="15" spans="1:3" ht="17.25" customHeight="1">
      <c r="A15" s="53"/>
      <c r="B15" s="10" t="s">
        <v>60</v>
      </c>
      <c r="C15" s="62"/>
    </row>
    <row r="16" spans="1:3" ht="21.75" customHeight="1">
      <c r="A16" s="10"/>
      <c r="B16" s="11" t="s">
        <v>62</v>
      </c>
      <c r="C16" s="20">
        <v>4.58</v>
      </c>
    </row>
    <row r="17" spans="1:3" ht="15" customHeight="1">
      <c r="A17" s="53"/>
      <c r="B17" s="10" t="s">
        <v>27</v>
      </c>
      <c r="C17" s="54">
        <v>4.58</v>
      </c>
    </row>
    <row r="18" spans="1:3" ht="34.5" customHeight="1">
      <c r="A18" s="53"/>
      <c r="B18" s="12" t="s">
        <v>63</v>
      </c>
      <c r="C18" s="54"/>
    </row>
    <row r="19" spans="1:3" ht="16.5" customHeight="1">
      <c r="A19" s="53"/>
      <c r="B19" s="10" t="s">
        <v>9</v>
      </c>
      <c r="C19" s="54">
        <v>4.58</v>
      </c>
    </row>
    <row r="20" spans="1:3" ht="30">
      <c r="A20" s="53"/>
      <c r="B20" s="13" t="s">
        <v>64</v>
      </c>
      <c r="C20" s="54"/>
    </row>
    <row r="21" spans="1:3" ht="15.75">
      <c r="A21" s="10"/>
      <c r="B21" s="11"/>
      <c r="C21" s="19"/>
    </row>
    <row r="22" spans="1:3" ht="64.5" customHeight="1">
      <c r="A22" s="10"/>
      <c r="B22" s="10" t="s">
        <v>65</v>
      </c>
      <c r="C22" s="19"/>
    </row>
    <row r="23" spans="1:3" ht="33.75" customHeight="1">
      <c r="A23" s="10"/>
      <c r="B23" s="10" t="s">
        <v>66</v>
      </c>
      <c r="C23" s="19"/>
    </row>
    <row r="24" spans="1:3" ht="23.25" customHeight="1">
      <c r="A24" s="10"/>
      <c r="B24" s="10" t="s">
        <v>67</v>
      </c>
      <c r="C24" s="19"/>
    </row>
    <row r="25" spans="1:3" ht="36.75" customHeight="1">
      <c r="A25" s="10"/>
      <c r="B25" s="10" t="s">
        <v>68</v>
      </c>
      <c r="C25" s="19"/>
    </row>
    <row r="26" spans="1:3" ht="18.75" customHeight="1">
      <c r="A26" s="10"/>
      <c r="B26" s="11" t="s">
        <v>69</v>
      </c>
      <c r="C26" s="19">
        <v>0</v>
      </c>
    </row>
    <row r="27" spans="1:3" ht="15">
      <c r="A27" s="53"/>
      <c r="B27" s="10" t="s">
        <v>27</v>
      </c>
      <c r="C27" s="54"/>
    </row>
    <row r="28" spans="1:3" ht="18" customHeight="1">
      <c r="A28" s="53"/>
      <c r="B28" s="10" t="s">
        <v>70</v>
      </c>
      <c r="C28" s="54"/>
    </row>
    <row r="29" spans="1:3" ht="30.75" customHeight="1">
      <c r="A29" s="10"/>
      <c r="B29" s="10" t="s">
        <v>71</v>
      </c>
      <c r="C29" s="19"/>
    </row>
    <row r="30" spans="1:3" ht="15.75" customHeight="1">
      <c r="A30" s="53"/>
      <c r="B30" s="10" t="s">
        <v>9</v>
      </c>
      <c r="C30" s="54"/>
    </row>
    <row r="31" spans="1:3" ht="29.25" customHeight="1">
      <c r="A31" s="53"/>
      <c r="B31" s="10" t="s">
        <v>72</v>
      </c>
      <c r="C31" s="54"/>
    </row>
    <row r="32" ht="15">
      <c r="A32" s="3"/>
    </row>
    <row r="33" ht="12.75">
      <c r="A33" s="7"/>
    </row>
  </sheetData>
  <sheetProtection/>
  <mergeCells count="17">
    <mergeCell ref="C11:C12"/>
    <mergeCell ref="A27:A28"/>
    <mergeCell ref="C27:C28"/>
    <mergeCell ref="A14:A15"/>
    <mergeCell ref="C14:C15"/>
    <mergeCell ref="A17:A18"/>
    <mergeCell ref="C17:C18"/>
    <mergeCell ref="A30:A31"/>
    <mergeCell ref="C30:C31"/>
    <mergeCell ref="A2:C2"/>
    <mergeCell ref="A3:C3"/>
    <mergeCell ref="A4:C4"/>
    <mergeCell ref="A19:A20"/>
    <mergeCell ref="C19:C20"/>
    <mergeCell ref="A9:A10"/>
    <mergeCell ref="C9:C10"/>
    <mergeCell ref="A11:A12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60" zoomScalePageLayoutView="0" workbookViewId="0" topLeftCell="A1">
      <selection activeCell="H43" sqref="H43"/>
    </sheetView>
  </sheetViews>
  <sheetFormatPr defaultColWidth="9.00390625" defaultRowHeight="12.75"/>
  <cols>
    <col min="1" max="1" width="23.25390625" style="0" customWidth="1"/>
    <col min="2" max="2" width="9.25390625" style="0" bestFit="1" customWidth="1"/>
    <col min="3" max="3" width="9.25390625" style="6" bestFit="1" customWidth="1"/>
    <col min="4" max="4" width="16.75390625" style="0" customWidth="1"/>
    <col min="5" max="9" width="22.00390625" style="21" customWidth="1"/>
    <col min="10" max="10" width="19.125" style="21" customWidth="1"/>
  </cols>
  <sheetData>
    <row r="1" ht="15">
      <c r="A1" s="1"/>
    </row>
    <row r="2" spans="1:10" ht="15">
      <c r="A2" s="1"/>
      <c r="J2" s="32" t="s">
        <v>0</v>
      </c>
    </row>
    <row r="3" ht="15">
      <c r="A3" s="3"/>
    </row>
    <row r="4" spans="1:10" ht="2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1">
      <c r="A6" s="63" t="s">
        <v>91</v>
      </c>
      <c r="B6" s="63"/>
      <c r="C6" s="63"/>
      <c r="D6" s="63"/>
      <c r="E6" s="63"/>
      <c r="F6" s="63"/>
      <c r="G6" s="63"/>
      <c r="H6" s="63"/>
      <c r="I6" s="63"/>
      <c r="J6" s="63"/>
    </row>
    <row r="7" ht="15">
      <c r="A7" s="4"/>
    </row>
    <row r="8" ht="14.25">
      <c r="A8" s="5" t="s">
        <v>3</v>
      </c>
    </row>
    <row r="9" ht="15">
      <c r="A9" s="3"/>
    </row>
    <row r="10" spans="1:10" ht="33" customHeight="1">
      <c r="A10" s="64" t="s">
        <v>4</v>
      </c>
      <c r="B10" s="64" t="s">
        <v>5</v>
      </c>
      <c r="C10" s="64" t="s">
        <v>6</v>
      </c>
      <c r="D10" s="65" t="s">
        <v>7</v>
      </c>
      <c r="E10" s="65"/>
      <c r="F10" s="65"/>
      <c r="G10" s="65"/>
      <c r="H10" s="65"/>
      <c r="I10" s="65"/>
      <c r="J10" s="65"/>
    </row>
    <row r="11" spans="1:10" ht="15">
      <c r="A11" s="64"/>
      <c r="B11" s="64"/>
      <c r="C11" s="64"/>
      <c r="D11" s="66" t="s">
        <v>8</v>
      </c>
      <c r="E11" s="66" t="s">
        <v>9</v>
      </c>
      <c r="F11" s="66"/>
      <c r="G11" s="66"/>
      <c r="H11" s="66"/>
      <c r="I11" s="66"/>
      <c r="J11" s="66"/>
    </row>
    <row r="12" spans="1:10" ht="74.25" customHeight="1">
      <c r="A12" s="64"/>
      <c r="B12" s="64"/>
      <c r="C12" s="64"/>
      <c r="D12" s="66"/>
      <c r="E12" s="66" t="s">
        <v>10</v>
      </c>
      <c r="F12" s="68" t="s">
        <v>11</v>
      </c>
      <c r="G12" s="69" t="s">
        <v>12</v>
      </c>
      <c r="H12" s="69" t="s">
        <v>13</v>
      </c>
      <c r="I12" s="69" t="s">
        <v>14</v>
      </c>
      <c r="J12" s="69"/>
    </row>
    <row r="13" spans="1:10" ht="108" customHeight="1">
      <c r="A13" s="64"/>
      <c r="B13" s="64"/>
      <c r="C13" s="64"/>
      <c r="D13" s="66"/>
      <c r="E13" s="66"/>
      <c r="F13" s="68"/>
      <c r="G13" s="69"/>
      <c r="H13" s="69"/>
      <c r="I13" s="31" t="s">
        <v>8</v>
      </c>
      <c r="J13" s="31" t="s">
        <v>15</v>
      </c>
    </row>
    <row r="14" spans="1:10" ht="20.2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</row>
    <row r="15" spans="1:10" ht="37.5" customHeight="1">
      <c r="A15" s="22" t="s">
        <v>16</v>
      </c>
      <c r="B15" s="29">
        <v>100</v>
      </c>
      <c r="C15" s="29" t="s">
        <v>17</v>
      </c>
      <c r="D15" s="41">
        <f>E15+F15+G15+H15+I15</f>
        <v>3741800</v>
      </c>
      <c r="E15" s="41">
        <v>3689900</v>
      </c>
      <c r="F15" s="36">
        <f>F23</f>
        <v>0</v>
      </c>
      <c r="G15" s="36"/>
      <c r="H15" s="36"/>
      <c r="I15" s="41">
        <v>51900</v>
      </c>
      <c r="J15" s="30"/>
    </row>
    <row r="16" spans="1:10" ht="18" customHeight="1">
      <c r="A16" s="23" t="s">
        <v>9</v>
      </c>
      <c r="B16" s="70">
        <v>110</v>
      </c>
      <c r="C16" s="70">
        <v>120</v>
      </c>
      <c r="D16" s="67"/>
      <c r="E16" s="67" t="s">
        <v>17</v>
      </c>
      <c r="F16" s="67" t="s">
        <v>17</v>
      </c>
      <c r="G16" s="67" t="s">
        <v>17</v>
      </c>
      <c r="H16" s="67" t="s">
        <v>17</v>
      </c>
      <c r="I16" s="67"/>
      <c r="J16" s="71" t="s">
        <v>17</v>
      </c>
    </row>
    <row r="17" spans="1:10" ht="39" customHeight="1">
      <c r="A17" s="24" t="s">
        <v>18</v>
      </c>
      <c r="B17" s="70"/>
      <c r="C17" s="70"/>
      <c r="D17" s="67"/>
      <c r="E17" s="67"/>
      <c r="F17" s="67"/>
      <c r="G17" s="67"/>
      <c r="H17" s="67"/>
      <c r="I17" s="67"/>
      <c r="J17" s="71"/>
    </row>
    <row r="18" spans="1:10" ht="18.75">
      <c r="A18" s="24"/>
      <c r="B18" s="15"/>
      <c r="C18" s="14"/>
      <c r="D18" s="37"/>
      <c r="E18" s="37"/>
      <c r="F18" s="37"/>
      <c r="G18" s="37"/>
      <c r="H18" s="37"/>
      <c r="I18" s="37"/>
      <c r="J18" s="27"/>
    </row>
    <row r="19" spans="1:10" ht="37.5">
      <c r="A19" s="24" t="s">
        <v>19</v>
      </c>
      <c r="B19" s="14">
        <v>120</v>
      </c>
      <c r="C19" s="14">
        <v>130</v>
      </c>
      <c r="D19" s="37"/>
      <c r="E19" s="37"/>
      <c r="F19" s="37" t="s">
        <v>17</v>
      </c>
      <c r="G19" s="37" t="s">
        <v>17</v>
      </c>
      <c r="H19" s="37"/>
      <c r="I19" s="37">
        <v>51900</v>
      </c>
      <c r="J19" s="27"/>
    </row>
    <row r="20" spans="1:10" ht="18.75">
      <c r="A20" s="24"/>
      <c r="B20" s="15"/>
      <c r="C20" s="14"/>
      <c r="D20" s="27"/>
      <c r="E20" s="27"/>
      <c r="F20" s="27"/>
      <c r="G20" s="27"/>
      <c r="H20" s="27"/>
      <c r="I20" s="27"/>
      <c r="J20" s="27"/>
    </row>
    <row r="21" spans="1:10" ht="97.5" customHeight="1">
      <c r="A21" s="24" t="s">
        <v>20</v>
      </c>
      <c r="B21" s="14">
        <v>130</v>
      </c>
      <c r="C21" s="14"/>
      <c r="D21" s="27"/>
      <c r="E21" s="27" t="s">
        <v>17</v>
      </c>
      <c r="F21" s="27" t="s">
        <v>17</v>
      </c>
      <c r="G21" s="27" t="s">
        <v>17</v>
      </c>
      <c r="H21" s="27" t="s">
        <v>17</v>
      </c>
      <c r="I21" s="27"/>
      <c r="J21" s="27" t="s">
        <v>17</v>
      </c>
    </row>
    <row r="22" spans="1:10" ht="197.25" customHeight="1">
      <c r="A22" s="24" t="s">
        <v>21</v>
      </c>
      <c r="B22" s="14">
        <v>140</v>
      </c>
      <c r="C22" s="14"/>
      <c r="D22" s="27"/>
      <c r="E22" s="27" t="s">
        <v>17</v>
      </c>
      <c r="F22" s="27" t="s">
        <v>17</v>
      </c>
      <c r="G22" s="27" t="s">
        <v>17</v>
      </c>
      <c r="H22" s="27" t="s">
        <v>17</v>
      </c>
      <c r="I22" s="27"/>
      <c r="J22" s="27" t="s">
        <v>17</v>
      </c>
    </row>
    <row r="23" spans="1:10" ht="58.5" customHeight="1">
      <c r="A23" s="24" t="s">
        <v>22</v>
      </c>
      <c r="B23" s="14">
        <v>150</v>
      </c>
      <c r="C23" s="14">
        <v>180</v>
      </c>
      <c r="D23" s="37">
        <f>F23</f>
        <v>0</v>
      </c>
      <c r="E23" s="37" t="s">
        <v>17</v>
      </c>
      <c r="F23" s="37">
        <v>0</v>
      </c>
      <c r="G23" s="37"/>
      <c r="H23" s="37" t="s">
        <v>17</v>
      </c>
      <c r="I23" s="37" t="s">
        <v>17</v>
      </c>
      <c r="J23" s="27" t="s">
        <v>17</v>
      </c>
    </row>
    <row r="24" spans="1:10" ht="18.75">
      <c r="A24" s="24" t="s">
        <v>23</v>
      </c>
      <c r="B24" s="14">
        <v>160</v>
      </c>
      <c r="C24" s="14"/>
      <c r="D24" s="37"/>
      <c r="E24" s="37" t="s">
        <v>17</v>
      </c>
      <c r="F24" s="37" t="s">
        <v>17</v>
      </c>
      <c r="G24" s="37" t="s">
        <v>17</v>
      </c>
      <c r="H24" s="37" t="s">
        <v>17</v>
      </c>
      <c r="I24" s="37"/>
      <c r="J24" s="27"/>
    </row>
    <row r="25" spans="1:10" ht="61.5" customHeight="1">
      <c r="A25" s="24" t="s">
        <v>24</v>
      </c>
      <c r="B25" s="14">
        <v>180</v>
      </c>
      <c r="C25" s="14" t="s">
        <v>17</v>
      </c>
      <c r="D25" s="37"/>
      <c r="E25" s="37" t="s">
        <v>17</v>
      </c>
      <c r="F25" s="37" t="s">
        <v>17</v>
      </c>
      <c r="G25" s="37" t="s">
        <v>17</v>
      </c>
      <c r="H25" s="37" t="s">
        <v>17</v>
      </c>
      <c r="I25" s="37"/>
      <c r="J25" s="27" t="s">
        <v>17</v>
      </c>
    </row>
    <row r="26" spans="1:10" ht="18.75">
      <c r="A26" s="24"/>
      <c r="B26" s="15"/>
      <c r="C26" s="14"/>
      <c r="D26" s="37"/>
      <c r="E26" s="37"/>
      <c r="F26" s="37"/>
      <c r="G26" s="37"/>
      <c r="H26" s="37"/>
      <c r="I26" s="37"/>
      <c r="J26" s="27"/>
    </row>
    <row r="27" spans="1:10" ht="40.5" customHeight="1">
      <c r="A27" s="22" t="s">
        <v>25</v>
      </c>
      <c r="B27" s="29">
        <v>200</v>
      </c>
      <c r="C27" s="29" t="s">
        <v>17</v>
      </c>
      <c r="D27" s="41">
        <f>E27+F27+G27+H27+I27</f>
        <v>3741800</v>
      </c>
      <c r="E27" s="41">
        <f>E29+E31+E32+E33+E42+E44+E46+E49</f>
        <v>3689900</v>
      </c>
      <c r="F27" s="36">
        <f>F28+F33+F44</f>
        <v>0</v>
      </c>
      <c r="G27" s="36">
        <f>G28+G35++G43+G44</f>
        <v>0</v>
      </c>
      <c r="H27" s="36">
        <f>H28+H35++H43+H44</f>
        <v>0</v>
      </c>
      <c r="I27" s="41">
        <f>I28+I35+I43+I44+I29+I32+I46+I48</f>
        <v>51900</v>
      </c>
      <c r="J27" s="30"/>
    </row>
    <row r="28" spans="1:10" ht="64.5" customHeight="1">
      <c r="A28" s="24" t="s">
        <v>26</v>
      </c>
      <c r="B28" s="14">
        <v>210</v>
      </c>
      <c r="C28" s="14"/>
      <c r="D28" s="42">
        <f>D29+D31+D32</f>
        <v>3205300</v>
      </c>
      <c r="E28" s="42">
        <f>E29+E31+E32</f>
        <v>3205300</v>
      </c>
      <c r="F28" s="37">
        <f>F29+F32</f>
        <v>0</v>
      </c>
      <c r="G28" s="37">
        <f>G29+G32</f>
        <v>0</v>
      </c>
      <c r="H28" s="37">
        <f>H29+H32</f>
        <v>0</v>
      </c>
      <c r="I28" s="42">
        <v>0</v>
      </c>
      <c r="J28" s="27"/>
    </row>
    <row r="29" spans="1:10" ht="18.75">
      <c r="A29" s="23" t="s">
        <v>27</v>
      </c>
      <c r="B29" s="70">
        <v>211</v>
      </c>
      <c r="C29" s="70">
        <v>111</v>
      </c>
      <c r="D29" s="72">
        <f>E29+F29+G29+H29+I29</f>
        <v>2351900</v>
      </c>
      <c r="E29" s="72">
        <v>2351900</v>
      </c>
      <c r="F29" s="67"/>
      <c r="G29" s="67"/>
      <c r="H29" s="67"/>
      <c r="I29" s="72">
        <v>0</v>
      </c>
      <c r="J29" s="71"/>
    </row>
    <row r="30" spans="1:10" ht="22.5" customHeight="1">
      <c r="A30" s="24" t="s">
        <v>83</v>
      </c>
      <c r="B30" s="70"/>
      <c r="C30" s="70"/>
      <c r="D30" s="72"/>
      <c r="E30" s="72"/>
      <c r="F30" s="67"/>
      <c r="G30" s="67"/>
      <c r="H30" s="67"/>
      <c r="I30" s="72"/>
      <c r="J30" s="71"/>
    </row>
    <row r="31" spans="1:10" ht="56.25">
      <c r="A31" s="24" t="s">
        <v>82</v>
      </c>
      <c r="B31" s="15"/>
      <c r="C31" s="14">
        <v>119</v>
      </c>
      <c r="D31" s="42">
        <f>E31</f>
        <v>710300</v>
      </c>
      <c r="E31" s="42">
        <v>710300</v>
      </c>
      <c r="F31" s="37"/>
      <c r="G31" s="37"/>
      <c r="H31" s="37"/>
      <c r="I31" s="42"/>
      <c r="J31" s="27"/>
    </row>
    <row r="32" spans="1:10" ht="60" customHeight="1">
      <c r="A32" s="24" t="s">
        <v>28</v>
      </c>
      <c r="B32" s="14"/>
      <c r="C32" s="14">
        <v>122</v>
      </c>
      <c r="D32" s="42">
        <f>E32+F32+G32+H32+I32</f>
        <v>143100</v>
      </c>
      <c r="E32" s="42">
        <f>107400+33600+2100</f>
        <v>143100</v>
      </c>
      <c r="F32" s="37">
        <v>0</v>
      </c>
      <c r="G32" s="37"/>
      <c r="H32" s="37"/>
      <c r="I32" s="42">
        <v>0</v>
      </c>
      <c r="J32" s="27"/>
    </row>
    <row r="33" spans="1:10" ht="60" customHeight="1">
      <c r="A33" s="24" t="s">
        <v>28</v>
      </c>
      <c r="B33" s="14">
        <v>220</v>
      </c>
      <c r="C33" s="14">
        <v>113</v>
      </c>
      <c r="D33" s="42">
        <f>E33+F33+G33+H33+I33</f>
        <v>0</v>
      </c>
      <c r="E33" s="42">
        <v>0</v>
      </c>
      <c r="F33" s="37">
        <v>0</v>
      </c>
      <c r="G33" s="37"/>
      <c r="H33" s="37"/>
      <c r="I33" s="42">
        <v>0</v>
      </c>
      <c r="J33" s="27"/>
    </row>
    <row r="34" spans="1:10" ht="21" customHeight="1">
      <c r="A34" s="25" t="s">
        <v>27</v>
      </c>
      <c r="B34" s="15"/>
      <c r="C34" s="14"/>
      <c r="D34" s="42"/>
      <c r="E34" s="42"/>
      <c r="F34" s="37"/>
      <c r="G34" s="37"/>
      <c r="H34" s="37"/>
      <c r="I34" s="42"/>
      <c r="J34" s="27"/>
    </row>
    <row r="35" spans="1:10" ht="60.75" customHeight="1">
      <c r="A35" s="24" t="s">
        <v>29</v>
      </c>
      <c r="B35" s="14">
        <v>230</v>
      </c>
      <c r="C35" s="14">
        <v>852</v>
      </c>
      <c r="D35" s="42">
        <f>E35+F35+G35+H35+I35</f>
        <v>2600</v>
      </c>
      <c r="E35" s="42">
        <v>0</v>
      </c>
      <c r="F35" s="37"/>
      <c r="G35" s="37"/>
      <c r="H35" s="37"/>
      <c r="I35" s="42">
        <v>2600</v>
      </c>
      <c r="J35" s="27"/>
    </row>
    <row r="36" spans="1:10" ht="60.75" customHeight="1">
      <c r="A36" s="24" t="s">
        <v>29</v>
      </c>
      <c r="B36" s="14">
        <v>230</v>
      </c>
      <c r="C36" s="14">
        <v>853</v>
      </c>
      <c r="D36" s="42">
        <f>E36+F36+G36+H36+I36</f>
        <v>0</v>
      </c>
      <c r="E36" s="42">
        <v>0</v>
      </c>
      <c r="F36" s="37"/>
      <c r="G36" s="37"/>
      <c r="H36" s="37"/>
      <c r="I36" s="42">
        <v>0</v>
      </c>
      <c r="J36" s="27"/>
    </row>
    <row r="37" spans="1:10" ht="18.75" customHeight="1">
      <c r="A37" s="24" t="s">
        <v>27</v>
      </c>
      <c r="B37" s="15"/>
      <c r="C37" s="14"/>
      <c r="D37" s="42"/>
      <c r="E37" s="42"/>
      <c r="F37" s="37"/>
      <c r="G37" s="37"/>
      <c r="H37" s="37"/>
      <c r="I37" s="42"/>
      <c r="J37" s="27"/>
    </row>
    <row r="38" spans="1:10" ht="30" customHeight="1">
      <c r="A38" s="73" t="s">
        <v>81</v>
      </c>
      <c r="B38" s="70">
        <v>240</v>
      </c>
      <c r="C38" s="70"/>
      <c r="D38" s="72">
        <v>0</v>
      </c>
      <c r="E38" s="72">
        <v>0</v>
      </c>
      <c r="F38" s="67"/>
      <c r="G38" s="67"/>
      <c r="H38" s="67"/>
      <c r="I38" s="72">
        <v>0</v>
      </c>
      <c r="J38" s="71"/>
    </row>
    <row r="39" spans="1:10" ht="21" customHeight="1">
      <c r="A39" s="74"/>
      <c r="B39" s="70"/>
      <c r="C39" s="70"/>
      <c r="D39" s="72"/>
      <c r="E39" s="72"/>
      <c r="F39" s="67"/>
      <c r="G39" s="67"/>
      <c r="H39" s="67"/>
      <c r="I39" s="72"/>
      <c r="J39" s="71"/>
    </row>
    <row r="40" spans="1:10" ht="6" customHeight="1">
      <c r="A40" s="75"/>
      <c r="B40" s="70"/>
      <c r="C40" s="70"/>
      <c r="D40" s="72"/>
      <c r="E40" s="72"/>
      <c r="F40" s="67"/>
      <c r="G40" s="67"/>
      <c r="H40" s="67"/>
      <c r="I40" s="72"/>
      <c r="J40" s="71"/>
    </row>
    <row r="41" spans="1:10" ht="18.75">
      <c r="A41" s="24"/>
      <c r="B41" s="15"/>
      <c r="C41" s="14"/>
      <c r="D41" s="42"/>
      <c r="E41" s="42"/>
      <c r="F41" s="37"/>
      <c r="G41" s="37"/>
      <c r="H41" s="37"/>
      <c r="I41" s="42"/>
      <c r="J41" s="27"/>
    </row>
    <row r="42" spans="1:10" ht="96" customHeight="1">
      <c r="A42" s="24" t="s">
        <v>30</v>
      </c>
      <c r="B42" s="14">
        <v>221</v>
      </c>
      <c r="C42" s="14">
        <v>244</v>
      </c>
      <c r="D42" s="42">
        <f>E42+F42+G42+H42+I42</f>
        <v>40000</v>
      </c>
      <c r="E42" s="42">
        <v>40000</v>
      </c>
      <c r="F42" s="37"/>
      <c r="G42" s="37"/>
      <c r="H42" s="37"/>
      <c r="I42" s="42">
        <v>0</v>
      </c>
      <c r="J42" s="27"/>
    </row>
    <row r="43" spans="1:10" ht="96" customHeight="1">
      <c r="A43" s="24" t="s">
        <v>30</v>
      </c>
      <c r="B43" s="14">
        <v>250</v>
      </c>
      <c r="C43" s="14"/>
      <c r="D43" s="42">
        <f>E43+F43+G43+H43+I43</f>
        <v>0</v>
      </c>
      <c r="E43" s="42">
        <v>0</v>
      </c>
      <c r="F43" s="37"/>
      <c r="G43" s="37"/>
      <c r="H43" s="37"/>
      <c r="I43" s="42">
        <v>0</v>
      </c>
      <c r="J43" s="27"/>
    </row>
    <row r="44" spans="1:10" ht="67.5" customHeight="1">
      <c r="A44" s="24" t="s">
        <v>31</v>
      </c>
      <c r="B44" s="14">
        <v>260</v>
      </c>
      <c r="C44" s="14">
        <v>244</v>
      </c>
      <c r="D44" s="42">
        <f>E44+F44+G44+H44+I44</f>
        <v>358000</v>
      </c>
      <c r="E44" s="42">
        <f>104900+74700+167400</f>
        <v>347000</v>
      </c>
      <c r="F44" s="37"/>
      <c r="G44" s="37"/>
      <c r="H44" s="37"/>
      <c r="I44" s="42">
        <f>3000+5000+3000</f>
        <v>11000</v>
      </c>
      <c r="J44" s="27"/>
    </row>
    <row r="45" spans="1:10" ht="18.75">
      <c r="A45" s="24"/>
      <c r="B45" s="15"/>
      <c r="C45" s="14">
        <v>244</v>
      </c>
      <c r="D45" s="42">
        <v>0</v>
      </c>
      <c r="E45" s="42">
        <v>0</v>
      </c>
      <c r="F45" s="37"/>
      <c r="G45" s="37"/>
      <c r="H45" s="37"/>
      <c r="I45" s="42"/>
      <c r="J45" s="27"/>
    </row>
    <row r="46" spans="1:10" ht="18.75">
      <c r="A46" s="24"/>
      <c r="B46" s="10">
        <v>340</v>
      </c>
      <c r="C46" s="9">
        <v>244</v>
      </c>
      <c r="D46" s="43">
        <f>E46+F46+G46+H46+I46</f>
        <v>53900</v>
      </c>
      <c r="E46" s="43">
        <f>9300+36300</f>
        <v>45600</v>
      </c>
      <c r="F46" s="38"/>
      <c r="G46" s="38"/>
      <c r="H46" s="38"/>
      <c r="I46" s="43">
        <f>4000+4300</f>
        <v>8300</v>
      </c>
      <c r="J46" s="28"/>
    </row>
    <row r="47" spans="1:10" ht="61.5" customHeight="1">
      <c r="A47" s="24" t="s">
        <v>32</v>
      </c>
      <c r="B47" s="14">
        <v>300</v>
      </c>
      <c r="C47" s="14" t="s">
        <v>17</v>
      </c>
      <c r="D47" s="42"/>
      <c r="E47" s="42"/>
      <c r="F47" s="37"/>
      <c r="G47" s="37"/>
      <c r="H47" s="37"/>
      <c r="I47" s="42"/>
      <c r="J47" s="27"/>
    </row>
    <row r="48" spans="1:10" ht="18.75">
      <c r="A48" s="24" t="s">
        <v>27</v>
      </c>
      <c r="B48" s="70">
        <v>310</v>
      </c>
      <c r="C48" s="70">
        <v>244</v>
      </c>
      <c r="D48" s="46"/>
      <c r="E48" s="46"/>
      <c r="F48" s="67">
        <v>0</v>
      </c>
      <c r="G48" s="67"/>
      <c r="H48" s="67"/>
      <c r="I48" s="72">
        <v>30000</v>
      </c>
      <c r="J48" s="71"/>
    </row>
    <row r="49" spans="1:10" ht="49.5" customHeight="1">
      <c r="A49" s="24" t="s">
        <v>33</v>
      </c>
      <c r="B49" s="70"/>
      <c r="C49" s="70"/>
      <c r="D49" s="47">
        <f>E49+F48+G48+H48+I48</f>
        <v>82000</v>
      </c>
      <c r="E49" s="47">
        <v>52000</v>
      </c>
      <c r="F49" s="67"/>
      <c r="G49" s="67"/>
      <c r="H49" s="67"/>
      <c r="I49" s="72"/>
      <c r="J49" s="71"/>
    </row>
    <row r="50" spans="1:10" ht="34.5" customHeight="1">
      <c r="A50" s="24" t="s">
        <v>34</v>
      </c>
      <c r="B50" s="14">
        <v>320</v>
      </c>
      <c r="C50" s="14"/>
      <c r="D50" s="42"/>
      <c r="E50" s="42"/>
      <c r="F50" s="37"/>
      <c r="G50" s="37"/>
      <c r="H50" s="37"/>
      <c r="I50" s="42"/>
      <c r="J50" s="27"/>
    </row>
    <row r="51" spans="1:10" ht="56.25" customHeight="1">
      <c r="A51" s="24" t="s">
        <v>35</v>
      </c>
      <c r="B51" s="14">
        <v>400</v>
      </c>
      <c r="C51" s="14"/>
      <c r="D51" s="42"/>
      <c r="E51" s="42"/>
      <c r="F51" s="37"/>
      <c r="G51" s="37"/>
      <c r="H51" s="37"/>
      <c r="I51" s="42"/>
      <c r="J51" s="27"/>
    </row>
    <row r="52" spans="1:10" ht="18.75">
      <c r="A52" s="24" t="s">
        <v>36</v>
      </c>
      <c r="B52" s="70">
        <v>410</v>
      </c>
      <c r="C52" s="70">
        <v>610</v>
      </c>
      <c r="D52" s="72"/>
      <c r="E52" s="72"/>
      <c r="F52" s="67"/>
      <c r="G52" s="67"/>
      <c r="H52" s="67"/>
      <c r="I52" s="72"/>
      <c r="J52" s="71"/>
    </row>
    <row r="53" spans="1:10" ht="39" customHeight="1">
      <c r="A53" s="24" t="s">
        <v>37</v>
      </c>
      <c r="B53" s="70"/>
      <c r="C53" s="70"/>
      <c r="D53" s="72"/>
      <c r="E53" s="72"/>
      <c r="F53" s="67"/>
      <c r="G53" s="67"/>
      <c r="H53" s="67"/>
      <c r="I53" s="72"/>
      <c r="J53" s="71"/>
    </row>
    <row r="54" spans="1:10" ht="18.75">
      <c r="A54" s="24" t="s">
        <v>38</v>
      </c>
      <c r="B54" s="14">
        <v>420</v>
      </c>
      <c r="C54" s="14"/>
      <c r="D54" s="42"/>
      <c r="E54" s="42"/>
      <c r="F54" s="37"/>
      <c r="G54" s="37"/>
      <c r="H54" s="37"/>
      <c r="I54" s="42"/>
      <c r="J54" s="27"/>
    </row>
    <row r="55" spans="1:10" ht="42" customHeight="1">
      <c r="A55" s="24" t="s">
        <v>39</v>
      </c>
      <c r="B55" s="14">
        <v>500</v>
      </c>
      <c r="C55" s="14" t="s">
        <v>17</v>
      </c>
      <c r="D55" s="44">
        <f>E55</f>
        <v>4578.43</v>
      </c>
      <c r="E55" s="44">
        <v>4578.43</v>
      </c>
      <c r="F55" s="39"/>
      <c r="G55" s="39"/>
      <c r="H55" s="37"/>
      <c r="I55" s="42"/>
      <c r="J55" s="27"/>
    </row>
    <row r="56" spans="1:10" ht="37.5">
      <c r="A56" s="24" t="s">
        <v>40</v>
      </c>
      <c r="B56" s="14">
        <v>600</v>
      </c>
      <c r="C56" s="14" t="s">
        <v>17</v>
      </c>
      <c r="D56" s="44"/>
      <c r="E56" s="44"/>
      <c r="F56" s="39"/>
      <c r="G56" s="39"/>
      <c r="H56" s="37"/>
      <c r="I56" s="42"/>
      <c r="J56" s="27"/>
    </row>
  </sheetData>
  <sheetProtection/>
  <mergeCells count="58">
    <mergeCell ref="I52:I53"/>
    <mergeCell ref="J52:J53"/>
    <mergeCell ref="H48:H49"/>
    <mergeCell ref="I48:I49"/>
    <mergeCell ref="J48:J49"/>
    <mergeCell ref="B52:B53"/>
    <mergeCell ref="C52:C53"/>
    <mergeCell ref="D52:D53"/>
    <mergeCell ref="E52:E53"/>
    <mergeCell ref="F52:F53"/>
    <mergeCell ref="G52:G53"/>
    <mergeCell ref="H52:H53"/>
    <mergeCell ref="B48:B49"/>
    <mergeCell ref="C48:C49"/>
    <mergeCell ref="F48:F49"/>
    <mergeCell ref="G48:G49"/>
    <mergeCell ref="A38:A40"/>
    <mergeCell ref="B38:B40"/>
    <mergeCell ref="C38:C40"/>
    <mergeCell ref="D38:D40"/>
    <mergeCell ref="I38:I40"/>
    <mergeCell ref="J38:J40"/>
    <mergeCell ref="G29:G30"/>
    <mergeCell ref="H29:H30"/>
    <mergeCell ref="I29:I30"/>
    <mergeCell ref="J29:J30"/>
    <mergeCell ref="E38:E40"/>
    <mergeCell ref="F38:F40"/>
    <mergeCell ref="G38:G40"/>
    <mergeCell ref="H38:H40"/>
    <mergeCell ref="B16:B17"/>
    <mergeCell ref="C16:C17"/>
    <mergeCell ref="D16:D17"/>
    <mergeCell ref="E16:E17"/>
    <mergeCell ref="J16:J17"/>
    <mergeCell ref="B29:B30"/>
    <mergeCell ref="C29:C30"/>
    <mergeCell ref="D29:D30"/>
    <mergeCell ref="E29:E30"/>
    <mergeCell ref="F29:F30"/>
    <mergeCell ref="F16:F17"/>
    <mergeCell ref="G16:G17"/>
    <mergeCell ref="H16:H17"/>
    <mergeCell ref="I16:I17"/>
    <mergeCell ref="F12:F13"/>
    <mergeCell ref="G12:G13"/>
    <mergeCell ref="H12:H13"/>
    <mergeCell ref="I12:J12"/>
    <mergeCell ref="A4:J4"/>
    <mergeCell ref="A5:J5"/>
    <mergeCell ref="A6:J6"/>
    <mergeCell ref="A10:A13"/>
    <mergeCell ref="B10:B13"/>
    <mergeCell ref="C10:C13"/>
    <mergeCell ref="D10:J10"/>
    <mergeCell ref="D11:D13"/>
    <mergeCell ref="E11:J11"/>
    <mergeCell ref="E12:E13"/>
  </mergeCells>
  <hyperlinks>
    <hyperlink ref="A8" r:id="rId1" display="consultantplus://offline/ref=267C9A4B26167374021374D10DAB600480949FA5CAD18663CBFE16C19D8B9D6F48D576CF7B713819O628M"/>
    <hyperlink ref="F12" r:id="rId2" display="consultantplus://offline/ref=267C9A4B26167374021374D10DAB600480949AA2CBD68663CBFE16C19D8B9D6F48D576CD7A75O32EM"/>
  </hyperlinks>
  <printOptions/>
  <pageMargins left="0.75" right="0.75" top="0.53" bottom="0.49" header="0.5" footer="0.5"/>
  <pageSetup horizontalDpi="600" verticalDpi="600" orientation="portrait" paperSize="9" scale="46"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31">
      <selection activeCell="C42" sqref="C42"/>
    </sheetView>
  </sheetViews>
  <sheetFormatPr defaultColWidth="9.00390625" defaultRowHeight="12.75"/>
  <cols>
    <col min="1" max="1" width="23.25390625" style="0" customWidth="1"/>
    <col min="2" max="2" width="9.25390625" style="0" bestFit="1" customWidth="1"/>
    <col min="3" max="3" width="9.25390625" style="6" bestFit="1" customWidth="1"/>
    <col min="4" max="4" width="16.75390625" style="0" customWidth="1"/>
    <col min="5" max="9" width="22.00390625" style="21" customWidth="1"/>
    <col min="10" max="10" width="19.125" style="21" customWidth="1"/>
  </cols>
  <sheetData>
    <row r="1" ht="15">
      <c r="A1" s="1"/>
    </row>
    <row r="2" spans="1:10" ht="15">
      <c r="A2" s="1"/>
      <c r="J2" s="32" t="s">
        <v>0</v>
      </c>
    </row>
    <row r="3" ht="15">
      <c r="A3" s="3"/>
    </row>
    <row r="4" spans="1:10" ht="2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1">
      <c r="A6" s="63" t="s">
        <v>92</v>
      </c>
      <c r="B6" s="63"/>
      <c r="C6" s="63"/>
      <c r="D6" s="63"/>
      <c r="E6" s="63"/>
      <c r="F6" s="63"/>
      <c r="G6" s="63"/>
      <c r="H6" s="63"/>
      <c r="I6" s="63"/>
      <c r="J6" s="63"/>
    </row>
    <row r="7" ht="15">
      <c r="A7" s="4"/>
    </row>
    <row r="8" ht="14.25">
      <c r="A8" s="5" t="s">
        <v>3</v>
      </c>
    </row>
    <row r="9" ht="15">
      <c r="A9" s="3"/>
    </row>
    <row r="10" spans="1:10" ht="33" customHeight="1">
      <c r="A10" s="64" t="s">
        <v>4</v>
      </c>
      <c r="B10" s="64" t="s">
        <v>5</v>
      </c>
      <c r="C10" s="64" t="s">
        <v>6</v>
      </c>
      <c r="D10" s="65" t="s">
        <v>7</v>
      </c>
      <c r="E10" s="65"/>
      <c r="F10" s="65"/>
      <c r="G10" s="65"/>
      <c r="H10" s="65"/>
      <c r="I10" s="65"/>
      <c r="J10" s="65"/>
    </row>
    <row r="11" spans="1:10" ht="15">
      <c r="A11" s="64"/>
      <c r="B11" s="64"/>
      <c r="C11" s="64"/>
      <c r="D11" s="66" t="s">
        <v>8</v>
      </c>
      <c r="E11" s="66" t="s">
        <v>9</v>
      </c>
      <c r="F11" s="66"/>
      <c r="G11" s="66"/>
      <c r="H11" s="66"/>
      <c r="I11" s="66"/>
      <c r="J11" s="66"/>
    </row>
    <row r="12" spans="1:10" ht="74.25" customHeight="1">
      <c r="A12" s="64"/>
      <c r="B12" s="64"/>
      <c r="C12" s="64"/>
      <c r="D12" s="66"/>
      <c r="E12" s="66" t="s">
        <v>10</v>
      </c>
      <c r="F12" s="68" t="s">
        <v>11</v>
      </c>
      <c r="G12" s="69" t="s">
        <v>12</v>
      </c>
      <c r="H12" s="69" t="s">
        <v>13</v>
      </c>
      <c r="I12" s="69" t="s">
        <v>14</v>
      </c>
      <c r="J12" s="69"/>
    </row>
    <row r="13" spans="1:10" ht="108" customHeight="1">
      <c r="A13" s="64"/>
      <c r="B13" s="64"/>
      <c r="C13" s="64"/>
      <c r="D13" s="66"/>
      <c r="E13" s="66"/>
      <c r="F13" s="68"/>
      <c r="G13" s="69"/>
      <c r="H13" s="69"/>
      <c r="I13" s="31" t="s">
        <v>8</v>
      </c>
      <c r="J13" s="31" t="s">
        <v>15</v>
      </c>
    </row>
    <row r="14" spans="1:10" ht="20.2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</row>
    <row r="15" spans="1:10" ht="37.5" customHeight="1">
      <c r="A15" s="22" t="s">
        <v>16</v>
      </c>
      <c r="B15" s="29">
        <v>100</v>
      </c>
      <c r="C15" s="29" t="s">
        <v>17</v>
      </c>
      <c r="D15" s="41">
        <f>E15+F15+G15+H15+I15</f>
        <v>3508900</v>
      </c>
      <c r="E15" s="41">
        <v>3456800</v>
      </c>
      <c r="F15" s="36">
        <f>F23</f>
        <v>0</v>
      </c>
      <c r="G15" s="36"/>
      <c r="H15" s="36"/>
      <c r="I15" s="41">
        <v>52100</v>
      </c>
      <c r="J15" s="30"/>
    </row>
    <row r="16" spans="1:10" ht="18" customHeight="1">
      <c r="A16" s="23" t="s">
        <v>9</v>
      </c>
      <c r="B16" s="70">
        <v>110</v>
      </c>
      <c r="C16" s="70">
        <v>120</v>
      </c>
      <c r="D16" s="67"/>
      <c r="E16" s="67" t="s">
        <v>17</v>
      </c>
      <c r="F16" s="67" t="s">
        <v>17</v>
      </c>
      <c r="G16" s="67" t="s">
        <v>17</v>
      </c>
      <c r="H16" s="67" t="s">
        <v>17</v>
      </c>
      <c r="I16" s="67"/>
      <c r="J16" s="71" t="s">
        <v>17</v>
      </c>
    </row>
    <row r="17" spans="1:10" ht="39" customHeight="1">
      <c r="A17" s="24" t="s">
        <v>18</v>
      </c>
      <c r="B17" s="70"/>
      <c r="C17" s="70"/>
      <c r="D17" s="67"/>
      <c r="E17" s="67"/>
      <c r="F17" s="67"/>
      <c r="G17" s="67"/>
      <c r="H17" s="67"/>
      <c r="I17" s="67"/>
      <c r="J17" s="71"/>
    </row>
    <row r="18" spans="1:10" ht="18.75">
      <c r="A18" s="24"/>
      <c r="B18" s="15"/>
      <c r="C18" s="14"/>
      <c r="D18" s="37"/>
      <c r="E18" s="37"/>
      <c r="F18" s="37"/>
      <c r="G18" s="37"/>
      <c r="H18" s="37"/>
      <c r="I18" s="37"/>
      <c r="J18" s="27"/>
    </row>
    <row r="19" spans="1:10" ht="37.5">
      <c r="A19" s="24" t="s">
        <v>19</v>
      </c>
      <c r="B19" s="14">
        <v>120</v>
      </c>
      <c r="C19" s="14">
        <v>130</v>
      </c>
      <c r="D19" s="37"/>
      <c r="E19" s="37"/>
      <c r="F19" s="37" t="s">
        <v>17</v>
      </c>
      <c r="G19" s="37" t="s">
        <v>17</v>
      </c>
      <c r="H19" s="37"/>
      <c r="I19" s="37">
        <v>52100</v>
      </c>
      <c r="J19" s="27"/>
    </row>
    <row r="20" spans="1:10" ht="18.75">
      <c r="A20" s="24"/>
      <c r="B20" s="15"/>
      <c r="C20" s="14"/>
      <c r="D20" s="27"/>
      <c r="E20" s="27"/>
      <c r="F20" s="27"/>
      <c r="G20" s="27"/>
      <c r="H20" s="27"/>
      <c r="I20" s="27"/>
      <c r="J20" s="27"/>
    </row>
    <row r="21" spans="1:10" ht="97.5" customHeight="1">
      <c r="A21" s="24" t="s">
        <v>20</v>
      </c>
      <c r="B21" s="14">
        <v>130</v>
      </c>
      <c r="C21" s="14"/>
      <c r="D21" s="27"/>
      <c r="E21" s="27" t="s">
        <v>17</v>
      </c>
      <c r="F21" s="27" t="s">
        <v>17</v>
      </c>
      <c r="G21" s="27" t="s">
        <v>17</v>
      </c>
      <c r="H21" s="27" t="s">
        <v>17</v>
      </c>
      <c r="I21" s="27"/>
      <c r="J21" s="27" t="s">
        <v>17</v>
      </c>
    </row>
    <row r="22" spans="1:10" ht="197.25" customHeight="1">
      <c r="A22" s="24" t="s">
        <v>21</v>
      </c>
      <c r="B22" s="14">
        <v>140</v>
      </c>
      <c r="C22" s="14"/>
      <c r="D22" s="27"/>
      <c r="E22" s="27" t="s">
        <v>17</v>
      </c>
      <c r="F22" s="27" t="s">
        <v>17</v>
      </c>
      <c r="G22" s="27" t="s">
        <v>17</v>
      </c>
      <c r="H22" s="27" t="s">
        <v>17</v>
      </c>
      <c r="I22" s="27"/>
      <c r="J22" s="27" t="s">
        <v>17</v>
      </c>
    </row>
    <row r="23" spans="1:10" ht="58.5" customHeight="1">
      <c r="A23" s="24" t="s">
        <v>22</v>
      </c>
      <c r="B23" s="14">
        <v>150</v>
      </c>
      <c r="C23" s="14">
        <v>180</v>
      </c>
      <c r="D23" s="37">
        <f>F23</f>
        <v>0</v>
      </c>
      <c r="E23" s="37" t="s">
        <v>17</v>
      </c>
      <c r="F23" s="37">
        <v>0</v>
      </c>
      <c r="G23" s="37"/>
      <c r="H23" s="37" t="s">
        <v>17</v>
      </c>
      <c r="I23" s="37" t="s">
        <v>17</v>
      </c>
      <c r="J23" s="27" t="s">
        <v>17</v>
      </c>
    </row>
    <row r="24" spans="1:10" ht="18.75">
      <c r="A24" s="24" t="s">
        <v>23</v>
      </c>
      <c r="B24" s="14">
        <v>160</v>
      </c>
      <c r="C24" s="14"/>
      <c r="D24" s="37"/>
      <c r="E24" s="37" t="s">
        <v>17</v>
      </c>
      <c r="F24" s="37" t="s">
        <v>17</v>
      </c>
      <c r="G24" s="37" t="s">
        <v>17</v>
      </c>
      <c r="H24" s="37" t="s">
        <v>17</v>
      </c>
      <c r="I24" s="37"/>
      <c r="J24" s="27"/>
    </row>
    <row r="25" spans="1:10" ht="61.5" customHeight="1">
      <c r="A25" s="24" t="s">
        <v>24</v>
      </c>
      <c r="B25" s="14">
        <v>180</v>
      </c>
      <c r="C25" s="14" t="s">
        <v>17</v>
      </c>
      <c r="D25" s="37"/>
      <c r="E25" s="37" t="s">
        <v>17</v>
      </c>
      <c r="F25" s="37" t="s">
        <v>17</v>
      </c>
      <c r="G25" s="37" t="s">
        <v>17</v>
      </c>
      <c r="H25" s="37" t="s">
        <v>17</v>
      </c>
      <c r="I25" s="37"/>
      <c r="J25" s="27" t="s">
        <v>17</v>
      </c>
    </row>
    <row r="26" spans="1:10" ht="18.75">
      <c r="A26" s="24"/>
      <c r="B26" s="15"/>
      <c r="C26" s="14"/>
      <c r="D26" s="37"/>
      <c r="E26" s="37"/>
      <c r="F26" s="37"/>
      <c r="G26" s="37"/>
      <c r="H26" s="37"/>
      <c r="I26" s="37"/>
      <c r="J26" s="27"/>
    </row>
    <row r="27" spans="1:10" ht="40.5" customHeight="1">
      <c r="A27" s="22" t="s">
        <v>25</v>
      </c>
      <c r="B27" s="29">
        <v>200</v>
      </c>
      <c r="C27" s="29" t="s">
        <v>17</v>
      </c>
      <c r="D27" s="41">
        <f>E27+F27+G27+H27+I27</f>
        <v>3508900</v>
      </c>
      <c r="E27" s="41">
        <f>E29+E31+E32+E33+E42+E44+E46+E48</f>
        <v>3456800</v>
      </c>
      <c r="F27" s="36">
        <f>F28+F33+F44</f>
        <v>0</v>
      </c>
      <c r="G27" s="36">
        <f>G28+G35++G43+G44</f>
        <v>0</v>
      </c>
      <c r="H27" s="36">
        <f>H28+H35++H43+H44</f>
        <v>0</v>
      </c>
      <c r="I27" s="41">
        <f>I28+I35+I43+I44+I29+I32+I46+I48</f>
        <v>52100</v>
      </c>
      <c r="J27" s="30"/>
    </row>
    <row r="28" spans="1:10" ht="64.5" customHeight="1">
      <c r="A28" s="24" t="s">
        <v>26</v>
      </c>
      <c r="B28" s="14">
        <v>210</v>
      </c>
      <c r="C28" s="14"/>
      <c r="D28" s="42">
        <f>D32+D29+D31</f>
        <v>3132200</v>
      </c>
      <c r="E28" s="42">
        <f>E29+E31+E32</f>
        <v>3132200</v>
      </c>
      <c r="F28" s="37">
        <f>F29+F32</f>
        <v>0</v>
      </c>
      <c r="G28" s="37">
        <f>G29+G32</f>
        <v>0</v>
      </c>
      <c r="H28" s="37">
        <f>H29+H32</f>
        <v>0</v>
      </c>
      <c r="I28" s="42">
        <v>0</v>
      </c>
      <c r="J28" s="27"/>
    </row>
    <row r="29" spans="1:10" ht="18.75">
      <c r="A29" s="23" t="s">
        <v>27</v>
      </c>
      <c r="B29" s="70">
        <v>211</v>
      </c>
      <c r="C29" s="70">
        <v>111</v>
      </c>
      <c r="D29" s="72">
        <f>E29+F29+G29+H29+I29</f>
        <v>2351900</v>
      </c>
      <c r="E29" s="72">
        <v>2351900</v>
      </c>
      <c r="F29" s="67"/>
      <c r="G29" s="67"/>
      <c r="H29" s="67"/>
      <c r="I29" s="72">
        <v>0</v>
      </c>
      <c r="J29" s="71"/>
    </row>
    <row r="30" spans="1:10" ht="22.5" customHeight="1">
      <c r="A30" s="24" t="s">
        <v>83</v>
      </c>
      <c r="B30" s="70"/>
      <c r="C30" s="70"/>
      <c r="D30" s="72"/>
      <c r="E30" s="72"/>
      <c r="F30" s="67"/>
      <c r="G30" s="67"/>
      <c r="H30" s="67"/>
      <c r="I30" s="72"/>
      <c r="J30" s="71"/>
    </row>
    <row r="31" spans="1:10" ht="56.25">
      <c r="A31" s="24" t="s">
        <v>82</v>
      </c>
      <c r="B31" s="15"/>
      <c r="C31" s="14">
        <v>119</v>
      </c>
      <c r="D31" s="42">
        <f>E31</f>
        <v>710300</v>
      </c>
      <c r="E31" s="42">
        <v>710300</v>
      </c>
      <c r="F31" s="37"/>
      <c r="G31" s="37"/>
      <c r="H31" s="37"/>
      <c r="I31" s="42"/>
      <c r="J31" s="27"/>
    </row>
    <row r="32" spans="1:10" ht="60" customHeight="1">
      <c r="A32" s="24" t="s">
        <v>28</v>
      </c>
      <c r="B32" s="14"/>
      <c r="C32" s="14">
        <v>122</v>
      </c>
      <c r="D32" s="42">
        <f>E32+F32+G32+H32+I32</f>
        <v>70000</v>
      </c>
      <c r="E32" s="42">
        <f>34300+33600+2100</f>
        <v>70000</v>
      </c>
      <c r="F32" s="37">
        <v>0</v>
      </c>
      <c r="G32" s="37"/>
      <c r="H32" s="37"/>
      <c r="I32" s="42">
        <v>0</v>
      </c>
      <c r="J32" s="27"/>
    </row>
    <row r="33" spans="1:10" ht="60" customHeight="1">
      <c r="A33" s="24" t="s">
        <v>28</v>
      </c>
      <c r="B33" s="14">
        <v>220</v>
      </c>
      <c r="C33" s="14">
        <v>113</v>
      </c>
      <c r="D33" s="42">
        <f>E33+F33+G33+H33+I33</f>
        <v>0</v>
      </c>
      <c r="E33" s="42">
        <v>0</v>
      </c>
      <c r="F33" s="37">
        <v>0</v>
      </c>
      <c r="G33" s="37"/>
      <c r="H33" s="37"/>
      <c r="I33" s="42">
        <v>0</v>
      </c>
      <c r="J33" s="27"/>
    </row>
    <row r="34" spans="1:10" ht="21" customHeight="1">
      <c r="A34" s="25" t="s">
        <v>27</v>
      </c>
      <c r="B34" s="15"/>
      <c r="C34" s="14"/>
      <c r="D34" s="42"/>
      <c r="E34" s="42"/>
      <c r="F34" s="37"/>
      <c r="G34" s="37"/>
      <c r="H34" s="37"/>
      <c r="I34" s="42"/>
      <c r="J34" s="27"/>
    </row>
    <row r="35" spans="1:10" ht="60.75" customHeight="1">
      <c r="A35" s="24" t="s">
        <v>29</v>
      </c>
      <c r="B35" s="14">
        <v>230</v>
      </c>
      <c r="C35" s="14">
        <v>852</v>
      </c>
      <c r="D35" s="42">
        <f>E35+F35+G35+H35+I35</f>
        <v>2600</v>
      </c>
      <c r="E35" s="42">
        <v>0</v>
      </c>
      <c r="F35" s="37"/>
      <c r="G35" s="37"/>
      <c r="H35" s="37"/>
      <c r="I35" s="42">
        <v>2600</v>
      </c>
      <c r="J35" s="27"/>
    </row>
    <row r="36" spans="1:10" ht="60.75" customHeight="1">
      <c r="A36" s="24" t="s">
        <v>29</v>
      </c>
      <c r="B36" s="14">
        <v>230</v>
      </c>
      <c r="C36" s="14">
        <v>853</v>
      </c>
      <c r="D36" s="42">
        <f>E36+F36+G36+H36+I36</f>
        <v>0</v>
      </c>
      <c r="E36" s="42">
        <v>0</v>
      </c>
      <c r="F36" s="37"/>
      <c r="G36" s="37"/>
      <c r="H36" s="37"/>
      <c r="I36" s="42">
        <v>0</v>
      </c>
      <c r="J36" s="27"/>
    </row>
    <row r="37" spans="1:10" ht="18.75" customHeight="1">
      <c r="A37" s="24" t="s">
        <v>27</v>
      </c>
      <c r="B37" s="15"/>
      <c r="C37" s="14"/>
      <c r="D37" s="42"/>
      <c r="E37" s="42"/>
      <c r="F37" s="37"/>
      <c r="G37" s="37"/>
      <c r="H37" s="37"/>
      <c r="I37" s="42"/>
      <c r="J37" s="27"/>
    </row>
    <row r="38" spans="1:10" ht="30" customHeight="1">
      <c r="A38" s="73" t="s">
        <v>81</v>
      </c>
      <c r="B38" s="70">
        <v>240</v>
      </c>
      <c r="C38" s="70"/>
      <c r="D38" s="72">
        <v>0</v>
      </c>
      <c r="E38" s="72">
        <v>0</v>
      </c>
      <c r="F38" s="67"/>
      <c r="G38" s="67"/>
      <c r="H38" s="67"/>
      <c r="I38" s="72">
        <v>0</v>
      </c>
      <c r="J38" s="71"/>
    </row>
    <row r="39" spans="1:10" ht="21" customHeight="1">
      <c r="A39" s="74"/>
      <c r="B39" s="70"/>
      <c r="C39" s="70"/>
      <c r="D39" s="72"/>
      <c r="E39" s="72"/>
      <c r="F39" s="67"/>
      <c r="G39" s="67"/>
      <c r="H39" s="67"/>
      <c r="I39" s="72"/>
      <c r="J39" s="71"/>
    </row>
    <row r="40" spans="1:10" ht="6" customHeight="1">
      <c r="A40" s="75"/>
      <c r="B40" s="70"/>
      <c r="C40" s="70"/>
      <c r="D40" s="72"/>
      <c r="E40" s="72"/>
      <c r="F40" s="67"/>
      <c r="G40" s="67"/>
      <c r="H40" s="67"/>
      <c r="I40" s="72"/>
      <c r="J40" s="71"/>
    </row>
    <row r="41" spans="1:10" ht="18.75">
      <c r="A41" s="24"/>
      <c r="B41" s="15"/>
      <c r="C41" s="14"/>
      <c r="D41" s="42"/>
      <c r="E41" s="42"/>
      <c r="F41" s="37"/>
      <c r="G41" s="37"/>
      <c r="H41" s="37"/>
      <c r="I41" s="42"/>
      <c r="J41" s="27"/>
    </row>
    <row r="42" spans="1:10" ht="96" customHeight="1">
      <c r="A42" s="24" t="s">
        <v>30</v>
      </c>
      <c r="B42" s="14">
        <v>221</v>
      </c>
      <c r="C42" s="14">
        <v>244</v>
      </c>
      <c r="D42" s="42">
        <f>E42+F42+G42+H42+I42</f>
        <v>40000</v>
      </c>
      <c r="E42" s="42">
        <v>40000</v>
      </c>
      <c r="F42" s="37"/>
      <c r="G42" s="37"/>
      <c r="H42" s="37"/>
      <c r="I42" s="42">
        <v>0</v>
      </c>
      <c r="J42" s="27"/>
    </row>
    <row r="43" spans="1:10" ht="96" customHeight="1">
      <c r="A43" s="24" t="s">
        <v>30</v>
      </c>
      <c r="B43" s="14">
        <v>250</v>
      </c>
      <c r="C43" s="14"/>
      <c r="D43" s="42">
        <f>E43+F43+G43+H43+I43</f>
        <v>0</v>
      </c>
      <c r="E43" s="42">
        <v>0</v>
      </c>
      <c r="F43" s="37"/>
      <c r="G43" s="37"/>
      <c r="H43" s="37"/>
      <c r="I43" s="42">
        <v>0</v>
      </c>
      <c r="J43" s="27"/>
    </row>
    <row r="44" spans="1:10" ht="67.5" customHeight="1">
      <c r="A44" s="24" t="s">
        <v>31</v>
      </c>
      <c r="B44" s="14">
        <v>260</v>
      </c>
      <c r="C44" s="14">
        <v>244</v>
      </c>
      <c r="D44" s="42">
        <f>E44+F44+G44+H44+I44</f>
        <v>250300</v>
      </c>
      <c r="E44" s="42">
        <f>130300+103200+5800</f>
        <v>239300</v>
      </c>
      <c r="F44" s="37"/>
      <c r="G44" s="37"/>
      <c r="H44" s="37"/>
      <c r="I44" s="42">
        <f>3000+5000+3000</f>
        <v>11000</v>
      </c>
      <c r="J44" s="27"/>
    </row>
    <row r="45" spans="1:10" ht="18.75">
      <c r="A45" s="24"/>
      <c r="B45" s="15"/>
      <c r="C45" s="14">
        <v>244</v>
      </c>
      <c r="D45" s="42">
        <v>0</v>
      </c>
      <c r="E45" s="42">
        <v>0</v>
      </c>
      <c r="F45" s="37"/>
      <c r="G45" s="37"/>
      <c r="H45" s="37"/>
      <c r="I45" s="42"/>
      <c r="J45" s="27"/>
    </row>
    <row r="46" spans="1:10" ht="18.75">
      <c r="A46" s="24"/>
      <c r="B46" s="10">
        <v>340</v>
      </c>
      <c r="C46" s="9">
        <v>244</v>
      </c>
      <c r="D46" s="43">
        <f>E46+F46+G46+H46+I46</f>
        <v>53800</v>
      </c>
      <c r="E46" s="43">
        <f>9000+36300</f>
        <v>45300</v>
      </c>
      <c r="F46" s="38"/>
      <c r="G46" s="38"/>
      <c r="H46" s="38"/>
      <c r="I46" s="43">
        <f>4000+4500</f>
        <v>8500</v>
      </c>
      <c r="J46" s="28"/>
    </row>
    <row r="47" spans="1:10" ht="61.5" customHeight="1">
      <c r="A47" s="24" t="s">
        <v>32</v>
      </c>
      <c r="B47" s="14">
        <v>300</v>
      </c>
      <c r="C47" s="14" t="s">
        <v>17</v>
      </c>
      <c r="D47" s="42"/>
      <c r="E47" s="42"/>
      <c r="F47" s="37"/>
      <c r="G47" s="37"/>
      <c r="H47" s="37"/>
      <c r="I47" s="42"/>
      <c r="J47" s="27"/>
    </row>
    <row r="48" spans="1:10" ht="18.75">
      <c r="A48" s="24" t="s">
        <v>27</v>
      </c>
      <c r="B48" s="70">
        <v>310</v>
      </c>
      <c r="C48" s="70">
        <v>244</v>
      </c>
      <c r="D48" s="46"/>
      <c r="E48" s="46">
        <v>0</v>
      </c>
      <c r="F48" s="67">
        <v>0</v>
      </c>
      <c r="G48" s="67"/>
      <c r="H48" s="67"/>
      <c r="I48" s="76">
        <v>30000</v>
      </c>
      <c r="J48" s="71"/>
    </row>
    <row r="49" spans="1:10" ht="49.5" customHeight="1">
      <c r="A49" s="24" t="s">
        <v>33</v>
      </c>
      <c r="B49" s="70"/>
      <c r="C49" s="70"/>
      <c r="D49" s="47">
        <f>E49+F48+G48+H48+I48</f>
        <v>30000</v>
      </c>
      <c r="E49" s="47"/>
      <c r="F49" s="67"/>
      <c r="G49" s="67"/>
      <c r="H49" s="67"/>
      <c r="I49" s="77"/>
      <c r="J49" s="71"/>
    </row>
    <row r="50" spans="1:10" ht="34.5" customHeight="1">
      <c r="A50" s="24" t="s">
        <v>34</v>
      </c>
      <c r="B50" s="14">
        <v>320</v>
      </c>
      <c r="C50" s="14"/>
      <c r="D50" s="42"/>
      <c r="E50" s="42"/>
      <c r="F50" s="37"/>
      <c r="G50" s="37"/>
      <c r="H50" s="37"/>
      <c r="I50" s="42"/>
      <c r="J50" s="27"/>
    </row>
    <row r="51" spans="1:10" ht="56.25" customHeight="1">
      <c r="A51" s="24" t="s">
        <v>35</v>
      </c>
      <c r="B51" s="14">
        <v>400</v>
      </c>
      <c r="C51" s="14"/>
      <c r="D51" s="42"/>
      <c r="E51" s="42"/>
      <c r="F51" s="37"/>
      <c r="G51" s="37"/>
      <c r="H51" s="37"/>
      <c r="I51" s="42"/>
      <c r="J51" s="27"/>
    </row>
    <row r="52" spans="1:10" ht="18.75">
      <c r="A52" s="24" t="s">
        <v>36</v>
      </c>
      <c r="B52" s="70">
        <v>410</v>
      </c>
      <c r="C52" s="70">
        <v>610</v>
      </c>
      <c r="D52" s="72"/>
      <c r="E52" s="72"/>
      <c r="F52" s="67"/>
      <c r="G52" s="67"/>
      <c r="H52" s="67"/>
      <c r="I52" s="72"/>
      <c r="J52" s="71"/>
    </row>
    <row r="53" spans="1:10" ht="39" customHeight="1">
      <c r="A53" s="24" t="s">
        <v>37</v>
      </c>
      <c r="B53" s="70"/>
      <c r="C53" s="70"/>
      <c r="D53" s="72"/>
      <c r="E53" s="72"/>
      <c r="F53" s="67"/>
      <c r="G53" s="67"/>
      <c r="H53" s="67"/>
      <c r="I53" s="72"/>
      <c r="J53" s="71"/>
    </row>
    <row r="54" spans="1:10" ht="18.75">
      <c r="A54" s="24" t="s">
        <v>38</v>
      </c>
      <c r="B54" s="14">
        <v>420</v>
      </c>
      <c r="C54" s="14"/>
      <c r="D54" s="42"/>
      <c r="E54" s="42"/>
      <c r="F54" s="37"/>
      <c r="G54" s="37"/>
      <c r="H54" s="37"/>
      <c r="I54" s="42"/>
      <c r="J54" s="27"/>
    </row>
    <row r="55" spans="1:10" ht="42" customHeight="1">
      <c r="A55" s="24" t="s">
        <v>39</v>
      </c>
      <c r="B55" s="14">
        <v>500</v>
      </c>
      <c r="C55" s="14" t="s">
        <v>17</v>
      </c>
      <c r="D55" s="44">
        <f>E55</f>
        <v>0</v>
      </c>
      <c r="E55" s="44">
        <v>0</v>
      </c>
      <c r="F55" s="39"/>
      <c r="G55" s="39"/>
      <c r="H55" s="37"/>
      <c r="I55" s="42"/>
      <c r="J55" s="27"/>
    </row>
    <row r="56" spans="1:10" ht="37.5">
      <c r="A56" s="24" t="s">
        <v>40</v>
      </c>
      <c r="B56" s="14">
        <v>600</v>
      </c>
      <c r="C56" s="14" t="s">
        <v>17</v>
      </c>
      <c r="D56" s="44"/>
      <c r="E56" s="44"/>
      <c r="F56" s="39"/>
      <c r="G56" s="39"/>
      <c r="H56" s="37"/>
      <c r="I56" s="42"/>
      <c r="J56" s="27"/>
    </row>
  </sheetData>
  <sheetProtection/>
  <mergeCells count="58">
    <mergeCell ref="H52:H53"/>
    <mergeCell ref="I52:I53"/>
    <mergeCell ref="J52:J53"/>
    <mergeCell ref="B52:B53"/>
    <mergeCell ref="C52:C53"/>
    <mergeCell ref="D52:D53"/>
    <mergeCell ref="E52:E53"/>
    <mergeCell ref="F52:F53"/>
    <mergeCell ref="G52:G53"/>
    <mergeCell ref="I38:I40"/>
    <mergeCell ref="J38:J40"/>
    <mergeCell ref="B48:B49"/>
    <mergeCell ref="C48:C49"/>
    <mergeCell ref="F48:F49"/>
    <mergeCell ref="G48:G49"/>
    <mergeCell ref="H48:H49"/>
    <mergeCell ref="I48:I49"/>
    <mergeCell ref="J48:J49"/>
    <mergeCell ref="I29:I30"/>
    <mergeCell ref="J29:J30"/>
    <mergeCell ref="A38:A40"/>
    <mergeCell ref="B38:B40"/>
    <mergeCell ref="C38:C40"/>
    <mergeCell ref="D38:D40"/>
    <mergeCell ref="E38:E40"/>
    <mergeCell ref="F38:F40"/>
    <mergeCell ref="G38:G40"/>
    <mergeCell ref="H38:H40"/>
    <mergeCell ref="H16:H17"/>
    <mergeCell ref="I16:I17"/>
    <mergeCell ref="J16:J17"/>
    <mergeCell ref="B29:B30"/>
    <mergeCell ref="C29:C30"/>
    <mergeCell ref="D29:D30"/>
    <mergeCell ref="E29:E30"/>
    <mergeCell ref="F29:F30"/>
    <mergeCell ref="G29:G30"/>
    <mergeCell ref="H29:H30"/>
    <mergeCell ref="F12:F13"/>
    <mergeCell ref="G12:G13"/>
    <mergeCell ref="H12:H13"/>
    <mergeCell ref="I12:J12"/>
    <mergeCell ref="B16:B17"/>
    <mergeCell ref="C16:C17"/>
    <mergeCell ref="D16:D17"/>
    <mergeCell ref="E16:E17"/>
    <mergeCell ref="F16:F17"/>
    <mergeCell ref="G16:G17"/>
    <mergeCell ref="A4:J4"/>
    <mergeCell ref="A5:J5"/>
    <mergeCell ref="A6:J6"/>
    <mergeCell ref="A10:A13"/>
    <mergeCell ref="B10:B13"/>
    <mergeCell ref="C10:C13"/>
    <mergeCell ref="D10:J10"/>
    <mergeCell ref="D11:D13"/>
    <mergeCell ref="E11:J11"/>
    <mergeCell ref="E12:E13"/>
  </mergeCells>
  <hyperlinks>
    <hyperlink ref="A8" r:id="rId1" display="consultantplus://offline/ref=267C9A4B26167374021374D10DAB600480949FA5CAD18663CBFE16C19D8B9D6F48D576CF7B713819O628M"/>
    <hyperlink ref="F12" r:id="rId2" display="consultantplus://offline/ref=267C9A4B26167374021374D10DAB600480949AA2CBD68663CBFE16C19D8B9D6F48D576CD7A75O32EM"/>
  </hyperlinks>
  <printOptions/>
  <pageMargins left="0.75" right="0.75" top="0.53" bottom="0.49" header="0.5" footer="0.5"/>
  <pageSetup horizontalDpi="600" verticalDpi="600" orientation="portrait" paperSize="9" scale="46"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31">
      <selection activeCell="G42" sqref="G42"/>
    </sheetView>
  </sheetViews>
  <sheetFormatPr defaultColWidth="9.00390625" defaultRowHeight="12.75"/>
  <cols>
    <col min="1" max="1" width="23.25390625" style="0" customWidth="1"/>
    <col min="2" max="2" width="9.25390625" style="0" bestFit="1" customWidth="1"/>
    <col min="3" max="3" width="9.25390625" style="6" bestFit="1" customWidth="1"/>
    <col min="4" max="4" width="16.75390625" style="0" customWidth="1"/>
    <col min="5" max="9" width="22.00390625" style="21" customWidth="1"/>
    <col min="10" max="10" width="19.125" style="21" customWidth="1"/>
  </cols>
  <sheetData>
    <row r="1" ht="15">
      <c r="A1" s="1"/>
    </row>
    <row r="2" spans="1:10" ht="15">
      <c r="A2" s="1"/>
      <c r="J2" s="32" t="s">
        <v>0</v>
      </c>
    </row>
    <row r="3" ht="15">
      <c r="A3" s="3"/>
    </row>
    <row r="4" spans="1:10" ht="2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1">
      <c r="A6" s="63" t="s">
        <v>93</v>
      </c>
      <c r="B6" s="63"/>
      <c r="C6" s="63"/>
      <c r="D6" s="63"/>
      <c r="E6" s="63"/>
      <c r="F6" s="63"/>
      <c r="G6" s="63"/>
      <c r="H6" s="63"/>
      <c r="I6" s="63"/>
      <c r="J6" s="63"/>
    </row>
    <row r="7" ht="15">
      <c r="A7" s="4"/>
    </row>
    <row r="8" ht="14.25">
      <c r="A8" s="5" t="s">
        <v>3</v>
      </c>
    </row>
    <row r="9" ht="15">
      <c r="A9" s="3"/>
    </row>
    <row r="10" spans="1:10" ht="33" customHeight="1">
      <c r="A10" s="64" t="s">
        <v>4</v>
      </c>
      <c r="B10" s="64" t="s">
        <v>5</v>
      </c>
      <c r="C10" s="64" t="s">
        <v>6</v>
      </c>
      <c r="D10" s="65" t="s">
        <v>7</v>
      </c>
      <c r="E10" s="65"/>
      <c r="F10" s="65"/>
      <c r="G10" s="65"/>
      <c r="H10" s="65"/>
      <c r="I10" s="65"/>
      <c r="J10" s="65"/>
    </row>
    <row r="11" spans="1:10" ht="15">
      <c r="A11" s="64"/>
      <c r="B11" s="64"/>
      <c r="C11" s="64"/>
      <c r="D11" s="66" t="s">
        <v>8</v>
      </c>
      <c r="E11" s="66" t="s">
        <v>9</v>
      </c>
      <c r="F11" s="66"/>
      <c r="G11" s="66"/>
      <c r="H11" s="66"/>
      <c r="I11" s="66"/>
      <c r="J11" s="66"/>
    </row>
    <row r="12" spans="1:10" ht="74.25" customHeight="1">
      <c r="A12" s="64"/>
      <c r="B12" s="64"/>
      <c r="C12" s="64"/>
      <c r="D12" s="66"/>
      <c r="E12" s="66" t="s">
        <v>10</v>
      </c>
      <c r="F12" s="68" t="s">
        <v>11</v>
      </c>
      <c r="G12" s="69" t="s">
        <v>12</v>
      </c>
      <c r="H12" s="69" t="s">
        <v>13</v>
      </c>
      <c r="I12" s="69" t="s">
        <v>14</v>
      </c>
      <c r="J12" s="69"/>
    </row>
    <row r="13" spans="1:10" ht="108" customHeight="1">
      <c r="A13" s="64"/>
      <c r="B13" s="64"/>
      <c r="C13" s="64"/>
      <c r="D13" s="66"/>
      <c r="E13" s="66"/>
      <c r="F13" s="68"/>
      <c r="G13" s="69"/>
      <c r="H13" s="69"/>
      <c r="I13" s="31" t="s">
        <v>8</v>
      </c>
      <c r="J13" s="31" t="s">
        <v>15</v>
      </c>
    </row>
    <row r="14" spans="1:10" ht="20.2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</row>
    <row r="15" spans="1:10" ht="37.5" customHeight="1">
      <c r="A15" s="22" t="s">
        <v>16</v>
      </c>
      <c r="B15" s="29">
        <v>100</v>
      </c>
      <c r="C15" s="29" t="s">
        <v>17</v>
      </c>
      <c r="D15" s="41">
        <f>E15+F15+G15+H15+I15</f>
        <v>3479800</v>
      </c>
      <c r="E15" s="41">
        <v>3427700</v>
      </c>
      <c r="F15" s="36">
        <f>F23</f>
        <v>0</v>
      </c>
      <c r="G15" s="36"/>
      <c r="H15" s="36"/>
      <c r="I15" s="41">
        <v>52100</v>
      </c>
      <c r="J15" s="30"/>
    </row>
    <row r="16" spans="1:10" ht="18" customHeight="1">
      <c r="A16" s="23" t="s">
        <v>9</v>
      </c>
      <c r="B16" s="70">
        <v>110</v>
      </c>
      <c r="C16" s="70">
        <v>120</v>
      </c>
      <c r="D16" s="67"/>
      <c r="E16" s="67" t="s">
        <v>17</v>
      </c>
      <c r="F16" s="67" t="s">
        <v>17</v>
      </c>
      <c r="G16" s="67" t="s">
        <v>17</v>
      </c>
      <c r="H16" s="67" t="s">
        <v>17</v>
      </c>
      <c r="I16" s="72"/>
      <c r="J16" s="71" t="s">
        <v>17</v>
      </c>
    </row>
    <row r="17" spans="1:10" ht="39" customHeight="1">
      <c r="A17" s="24" t="s">
        <v>18</v>
      </c>
      <c r="B17" s="70"/>
      <c r="C17" s="70"/>
      <c r="D17" s="67"/>
      <c r="E17" s="67"/>
      <c r="F17" s="67"/>
      <c r="G17" s="67"/>
      <c r="H17" s="67"/>
      <c r="I17" s="72"/>
      <c r="J17" s="71"/>
    </row>
    <row r="18" spans="1:10" ht="18.75">
      <c r="A18" s="24"/>
      <c r="B18" s="15"/>
      <c r="C18" s="14"/>
      <c r="D18" s="37"/>
      <c r="E18" s="37"/>
      <c r="F18" s="37"/>
      <c r="G18" s="37"/>
      <c r="H18" s="37"/>
      <c r="I18" s="42"/>
      <c r="J18" s="27"/>
    </row>
    <row r="19" spans="1:10" ht="37.5">
      <c r="A19" s="24" t="s">
        <v>19</v>
      </c>
      <c r="B19" s="14">
        <v>120</v>
      </c>
      <c r="C19" s="14">
        <v>130</v>
      </c>
      <c r="D19" s="37"/>
      <c r="E19" s="37"/>
      <c r="F19" s="37" t="s">
        <v>17</v>
      </c>
      <c r="G19" s="37" t="s">
        <v>17</v>
      </c>
      <c r="H19" s="37"/>
      <c r="I19" s="42">
        <v>52100</v>
      </c>
      <c r="J19" s="27"/>
    </row>
    <row r="20" spans="1:10" ht="18.75">
      <c r="A20" s="24"/>
      <c r="B20" s="15"/>
      <c r="C20" s="14"/>
      <c r="D20" s="27"/>
      <c r="E20" s="27"/>
      <c r="F20" s="27"/>
      <c r="G20" s="27"/>
      <c r="H20" s="27"/>
      <c r="I20" s="45"/>
      <c r="J20" s="27"/>
    </row>
    <row r="21" spans="1:10" ht="97.5" customHeight="1">
      <c r="A21" s="24" t="s">
        <v>20</v>
      </c>
      <c r="B21" s="14">
        <v>130</v>
      </c>
      <c r="C21" s="14"/>
      <c r="D21" s="27"/>
      <c r="E21" s="27" t="s">
        <v>17</v>
      </c>
      <c r="F21" s="27" t="s">
        <v>17</v>
      </c>
      <c r="G21" s="27" t="s">
        <v>17</v>
      </c>
      <c r="H21" s="27" t="s">
        <v>17</v>
      </c>
      <c r="I21" s="27"/>
      <c r="J21" s="27" t="s">
        <v>17</v>
      </c>
    </row>
    <row r="22" spans="1:10" ht="197.25" customHeight="1">
      <c r="A22" s="24" t="s">
        <v>21</v>
      </c>
      <c r="B22" s="14">
        <v>140</v>
      </c>
      <c r="C22" s="14"/>
      <c r="D22" s="27"/>
      <c r="E22" s="27" t="s">
        <v>17</v>
      </c>
      <c r="F22" s="27" t="s">
        <v>17</v>
      </c>
      <c r="G22" s="27" t="s">
        <v>17</v>
      </c>
      <c r="H22" s="27" t="s">
        <v>17</v>
      </c>
      <c r="I22" s="27"/>
      <c r="J22" s="27" t="s">
        <v>17</v>
      </c>
    </row>
    <row r="23" spans="1:10" ht="58.5" customHeight="1">
      <c r="A23" s="24" t="s">
        <v>22</v>
      </c>
      <c r="B23" s="14">
        <v>150</v>
      </c>
      <c r="C23" s="14">
        <v>180</v>
      </c>
      <c r="D23" s="37">
        <f>F23</f>
        <v>0</v>
      </c>
      <c r="E23" s="37" t="s">
        <v>17</v>
      </c>
      <c r="F23" s="37">
        <v>0</v>
      </c>
      <c r="G23" s="37"/>
      <c r="H23" s="37" t="s">
        <v>17</v>
      </c>
      <c r="I23" s="37" t="s">
        <v>17</v>
      </c>
      <c r="J23" s="27" t="s">
        <v>17</v>
      </c>
    </row>
    <row r="24" spans="1:10" ht="18.75">
      <c r="A24" s="24" t="s">
        <v>23</v>
      </c>
      <c r="B24" s="14">
        <v>160</v>
      </c>
      <c r="C24" s="14"/>
      <c r="D24" s="37"/>
      <c r="E24" s="37" t="s">
        <v>17</v>
      </c>
      <c r="F24" s="37" t="s">
        <v>17</v>
      </c>
      <c r="G24" s="37" t="s">
        <v>17</v>
      </c>
      <c r="H24" s="37" t="s">
        <v>17</v>
      </c>
      <c r="I24" s="37"/>
      <c r="J24" s="27"/>
    </row>
    <row r="25" spans="1:10" ht="61.5" customHeight="1">
      <c r="A25" s="24" t="s">
        <v>24</v>
      </c>
      <c r="B25" s="14">
        <v>180</v>
      </c>
      <c r="C25" s="14" t="s">
        <v>17</v>
      </c>
      <c r="D25" s="37"/>
      <c r="E25" s="37" t="s">
        <v>17</v>
      </c>
      <c r="F25" s="37" t="s">
        <v>17</v>
      </c>
      <c r="G25" s="37" t="s">
        <v>17</v>
      </c>
      <c r="H25" s="37" t="s">
        <v>17</v>
      </c>
      <c r="I25" s="37"/>
      <c r="J25" s="27" t="s">
        <v>17</v>
      </c>
    </row>
    <row r="26" spans="1:10" ht="18.75">
      <c r="A26" s="24"/>
      <c r="B26" s="15"/>
      <c r="C26" s="14"/>
      <c r="D26" s="37"/>
      <c r="E26" s="37"/>
      <c r="F26" s="37"/>
      <c r="G26" s="37"/>
      <c r="H26" s="37"/>
      <c r="I26" s="37"/>
      <c r="J26" s="27"/>
    </row>
    <row r="27" spans="1:10" ht="40.5" customHeight="1">
      <c r="A27" s="22" t="s">
        <v>25</v>
      </c>
      <c r="B27" s="29">
        <v>200</v>
      </c>
      <c r="C27" s="29" t="s">
        <v>17</v>
      </c>
      <c r="D27" s="41">
        <f>E27+F27+G27+H27+I27</f>
        <v>3479800</v>
      </c>
      <c r="E27" s="41">
        <f>E29+E31+E32+E33+E42+E44+E46+E48</f>
        <v>3427700</v>
      </c>
      <c r="F27" s="36">
        <f>F28+F33+F44</f>
        <v>0</v>
      </c>
      <c r="G27" s="36">
        <f>G28+G35++G43+G44</f>
        <v>0</v>
      </c>
      <c r="H27" s="36">
        <f>H28+H35++H43+H44</f>
        <v>0</v>
      </c>
      <c r="I27" s="41">
        <f>I28+I35+I43+I44+I29+I32+I46+I48</f>
        <v>52100</v>
      </c>
      <c r="J27" s="30"/>
    </row>
    <row r="28" spans="1:10" ht="64.5" customHeight="1">
      <c r="A28" s="24" t="s">
        <v>26</v>
      </c>
      <c r="B28" s="14">
        <v>210</v>
      </c>
      <c r="C28" s="14"/>
      <c r="D28" s="42">
        <f>D32+D29+D31</f>
        <v>3097900</v>
      </c>
      <c r="E28" s="42">
        <f>E29+E31+E32</f>
        <v>3097900</v>
      </c>
      <c r="F28" s="37">
        <f>F29+F32</f>
        <v>0</v>
      </c>
      <c r="G28" s="37">
        <f>G29+G32</f>
        <v>0</v>
      </c>
      <c r="H28" s="37">
        <f>H29+H32</f>
        <v>0</v>
      </c>
      <c r="I28" s="42">
        <v>0</v>
      </c>
      <c r="J28" s="27"/>
    </row>
    <row r="29" spans="1:10" ht="18.75">
      <c r="A29" s="23" t="s">
        <v>27</v>
      </c>
      <c r="B29" s="70">
        <v>211</v>
      </c>
      <c r="C29" s="70">
        <v>111</v>
      </c>
      <c r="D29" s="72">
        <f>E29+F29+G29+H29+I29</f>
        <v>2351900</v>
      </c>
      <c r="E29" s="72">
        <v>2351900</v>
      </c>
      <c r="F29" s="67"/>
      <c r="G29" s="67"/>
      <c r="H29" s="67"/>
      <c r="I29" s="72">
        <v>0</v>
      </c>
      <c r="J29" s="71"/>
    </row>
    <row r="30" spans="1:10" ht="22.5" customHeight="1">
      <c r="A30" s="24" t="s">
        <v>83</v>
      </c>
      <c r="B30" s="70"/>
      <c r="C30" s="70"/>
      <c r="D30" s="72"/>
      <c r="E30" s="72"/>
      <c r="F30" s="67"/>
      <c r="G30" s="67"/>
      <c r="H30" s="67"/>
      <c r="I30" s="72"/>
      <c r="J30" s="71"/>
    </row>
    <row r="31" spans="1:10" ht="56.25">
      <c r="A31" s="24" t="s">
        <v>82</v>
      </c>
      <c r="B31" s="15"/>
      <c r="C31" s="14">
        <v>119</v>
      </c>
      <c r="D31" s="42">
        <f>E31</f>
        <v>710300</v>
      </c>
      <c r="E31" s="42">
        <v>710300</v>
      </c>
      <c r="F31" s="37"/>
      <c r="G31" s="37"/>
      <c r="H31" s="37"/>
      <c r="I31" s="42"/>
      <c r="J31" s="27"/>
    </row>
    <row r="32" spans="1:10" ht="60" customHeight="1">
      <c r="A32" s="24" t="s">
        <v>28</v>
      </c>
      <c r="B32" s="14"/>
      <c r="C32" s="14">
        <v>122</v>
      </c>
      <c r="D32" s="42">
        <f>E32+F32+G32+H32+I32</f>
        <v>35700</v>
      </c>
      <c r="E32" s="42">
        <f>0+33600+2100</f>
        <v>35700</v>
      </c>
      <c r="F32" s="37">
        <v>0</v>
      </c>
      <c r="G32" s="37"/>
      <c r="H32" s="37"/>
      <c r="I32" s="42">
        <v>0</v>
      </c>
      <c r="J32" s="27"/>
    </row>
    <row r="33" spans="1:10" ht="60" customHeight="1">
      <c r="A33" s="24" t="s">
        <v>28</v>
      </c>
      <c r="B33" s="14">
        <v>220</v>
      </c>
      <c r="C33" s="14">
        <v>113</v>
      </c>
      <c r="D33" s="42">
        <f>E33+F33+G33+H33+I33</f>
        <v>0</v>
      </c>
      <c r="E33" s="42">
        <v>0</v>
      </c>
      <c r="F33" s="37">
        <v>0</v>
      </c>
      <c r="G33" s="37"/>
      <c r="H33" s="37"/>
      <c r="I33" s="42">
        <v>0</v>
      </c>
      <c r="J33" s="27"/>
    </row>
    <row r="34" spans="1:10" ht="21" customHeight="1">
      <c r="A34" s="25" t="s">
        <v>27</v>
      </c>
      <c r="B34" s="15"/>
      <c r="C34" s="14"/>
      <c r="D34" s="42"/>
      <c r="E34" s="42"/>
      <c r="F34" s="37"/>
      <c r="G34" s="37"/>
      <c r="H34" s="37"/>
      <c r="I34" s="42"/>
      <c r="J34" s="27"/>
    </row>
    <row r="35" spans="1:10" ht="60.75" customHeight="1">
      <c r="A35" s="24" t="s">
        <v>29</v>
      </c>
      <c r="B35" s="14">
        <v>230</v>
      </c>
      <c r="C35" s="14">
        <v>852</v>
      </c>
      <c r="D35" s="42">
        <f>E35+F35+G35+H35+I35</f>
        <v>2600</v>
      </c>
      <c r="E35" s="42">
        <v>0</v>
      </c>
      <c r="F35" s="37"/>
      <c r="G35" s="37"/>
      <c r="H35" s="37"/>
      <c r="I35" s="42">
        <v>2600</v>
      </c>
      <c r="J35" s="27"/>
    </row>
    <row r="36" spans="1:10" ht="60.75" customHeight="1">
      <c r="A36" s="24" t="s">
        <v>29</v>
      </c>
      <c r="B36" s="14">
        <v>230</v>
      </c>
      <c r="C36" s="14">
        <v>853</v>
      </c>
      <c r="D36" s="42">
        <f>E36+F36+G36+H36+I36</f>
        <v>0</v>
      </c>
      <c r="E36" s="42">
        <v>0</v>
      </c>
      <c r="F36" s="37"/>
      <c r="G36" s="37"/>
      <c r="H36" s="37"/>
      <c r="I36" s="42">
        <v>0</v>
      </c>
      <c r="J36" s="27"/>
    </row>
    <row r="37" spans="1:10" ht="18.75" customHeight="1">
      <c r="A37" s="24" t="s">
        <v>27</v>
      </c>
      <c r="B37" s="15"/>
      <c r="C37" s="14"/>
      <c r="D37" s="42"/>
      <c r="E37" s="42"/>
      <c r="F37" s="37"/>
      <c r="G37" s="37"/>
      <c r="H37" s="37"/>
      <c r="I37" s="42"/>
      <c r="J37" s="27"/>
    </row>
    <row r="38" spans="1:10" ht="30" customHeight="1">
      <c r="A38" s="73" t="s">
        <v>81</v>
      </c>
      <c r="B38" s="70">
        <v>240</v>
      </c>
      <c r="C38" s="70"/>
      <c r="D38" s="72">
        <v>0</v>
      </c>
      <c r="E38" s="72">
        <v>0</v>
      </c>
      <c r="F38" s="67"/>
      <c r="G38" s="67"/>
      <c r="H38" s="67"/>
      <c r="I38" s="72">
        <v>0</v>
      </c>
      <c r="J38" s="71"/>
    </row>
    <row r="39" spans="1:10" ht="21" customHeight="1">
      <c r="A39" s="74"/>
      <c r="B39" s="70"/>
      <c r="C39" s="70"/>
      <c r="D39" s="72"/>
      <c r="E39" s="72"/>
      <c r="F39" s="67"/>
      <c r="G39" s="67"/>
      <c r="H39" s="67"/>
      <c r="I39" s="72"/>
      <c r="J39" s="71"/>
    </row>
    <row r="40" spans="1:10" ht="6" customHeight="1">
      <c r="A40" s="75"/>
      <c r="B40" s="70"/>
      <c r="C40" s="70"/>
      <c r="D40" s="72"/>
      <c r="E40" s="72"/>
      <c r="F40" s="67"/>
      <c r="G40" s="67"/>
      <c r="H40" s="67"/>
      <c r="I40" s="72"/>
      <c r="J40" s="71"/>
    </row>
    <row r="41" spans="1:10" ht="18.75">
      <c r="A41" s="24"/>
      <c r="B41" s="15"/>
      <c r="C41" s="14"/>
      <c r="D41" s="42"/>
      <c r="E41" s="42"/>
      <c r="F41" s="37"/>
      <c r="G41" s="37"/>
      <c r="H41" s="37"/>
      <c r="I41" s="42"/>
      <c r="J41" s="27"/>
    </row>
    <row r="42" spans="1:10" ht="96" customHeight="1">
      <c r="A42" s="24" t="s">
        <v>30</v>
      </c>
      <c r="B42" s="14">
        <v>221</v>
      </c>
      <c r="C42" s="14">
        <v>244</v>
      </c>
      <c r="D42" s="42">
        <f>E42+F42+G42+H42+I42</f>
        <v>40000</v>
      </c>
      <c r="E42" s="42">
        <v>40000</v>
      </c>
      <c r="F42" s="37"/>
      <c r="G42" s="37"/>
      <c r="H42" s="37"/>
      <c r="I42" s="42">
        <v>0</v>
      </c>
      <c r="J42" s="27"/>
    </row>
    <row r="43" spans="1:10" ht="96" customHeight="1">
      <c r="A43" s="24" t="s">
        <v>30</v>
      </c>
      <c r="B43" s="14">
        <v>250</v>
      </c>
      <c r="C43" s="14"/>
      <c r="D43" s="42">
        <f>E43+F43+G43+H43+I43</f>
        <v>0</v>
      </c>
      <c r="E43" s="42">
        <v>0</v>
      </c>
      <c r="F43" s="37"/>
      <c r="G43" s="37"/>
      <c r="H43" s="37"/>
      <c r="I43" s="42">
        <v>0</v>
      </c>
      <c r="J43" s="27"/>
    </row>
    <row r="44" spans="1:10" ht="67.5" customHeight="1">
      <c r="A44" s="24" t="s">
        <v>31</v>
      </c>
      <c r="B44" s="14">
        <v>260</v>
      </c>
      <c r="C44" s="14">
        <v>244</v>
      </c>
      <c r="D44" s="42">
        <f>E44+F44+G44+H44+I44</f>
        <v>255500</v>
      </c>
      <c r="E44" s="42">
        <f>135500+103200+5800</f>
        <v>244500</v>
      </c>
      <c r="F44" s="37"/>
      <c r="G44" s="37"/>
      <c r="H44" s="37"/>
      <c r="I44" s="42">
        <f>3000+5000+3000</f>
        <v>11000</v>
      </c>
      <c r="J44" s="27"/>
    </row>
    <row r="45" spans="1:10" ht="18.75">
      <c r="A45" s="24"/>
      <c r="B45" s="15"/>
      <c r="C45" s="14">
        <v>244</v>
      </c>
      <c r="D45" s="42">
        <v>0</v>
      </c>
      <c r="E45" s="42">
        <v>0</v>
      </c>
      <c r="F45" s="37"/>
      <c r="G45" s="37"/>
      <c r="H45" s="37"/>
      <c r="I45" s="42"/>
      <c r="J45" s="27"/>
    </row>
    <row r="46" spans="1:10" ht="18.75">
      <c r="A46" s="24"/>
      <c r="B46" s="10">
        <v>340</v>
      </c>
      <c r="C46" s="9">
        <v>244</v>
      </c>
      <c r="D46" s="43">
        <f>E46+F46+G46+H46+I46</f>
        <v>53800</v>
      </c>
      <c r="E46" s="43">
        <f>9000+36300</f>
        <v>45300</v>
      </c>
      <c r="F46" s="38"/>
      <c r="G46" s="38"/>
      <c r="H46" s="38"/>
      <c r="I46" s="43">
        <f>4000+4500</f>
        <v>8500</v>
      </c>
      <c r="J46" s="28"/>
    </row>
    <row r="47" spans="1:10" ht="61.5" customHeight="1">
      <c r="A47" s="24" t="s">
        <v>32</v>
      </c>
      <c r="B47" s="14">
        <v>300</v>
      </c>
      <c r="C47" s="14" t="s">
        <v>17</v>
      </c>
      <c r="D47" s="42"/>
      <c r="E47" s="42"/>
      <c r="F47" s="37"/>
      <c r="G47" s="37"/>
      <c r="H47" s="37"/>
      <c r="I47" s="42"/>
      <c r="J47" s="27"/>
    </row>
    <row r="48" spans="1:10" ht="18.75">
      <c r="A48" s="24" t="s">
        <v>27</v>
      </c>
      <c r="B48" s="70">
        <v>310</v>
      </c>
      <c r="C48" s="70">
        <v>244</v>
      </c>
      <c r="D48" s="46">
        <v>0</v>
      </c>
      <c r="E48" s="76">
        <v>0</v>
      </c>
      <c r="F48" s="67">
        <v>0</v>
      </c>
      <c r="G48" s="67"/>
      <c r="H48" s="67"/>
      <c r="I48" s="72">
        <v>30000</v>
      </c>
      <c r="J48" s="71"/>
    </row>
    <row r="49" spans="1:10" ht="49.5" customHeight="1">
      <c r="A49" s="24" t="s">
        <v>33</v>
      </c>
      <c r="B49" s="70"/>
      <c r="C49" s="70"/>
      <c r="D49" s="46">
        <f>E48+F48+G48+H48+I48</f>
        <v>30000</v>
      </c>
      <c r="E49" s="77"/>
      <c r="F49" s="67"/>
      <c r="G49" s="67"/>
      <c r="H49" s="67"/>
      <c r="I49" s="72"/>
      <c r="J49" s="71"/>
    </row>
    <row r="50" spans="1:10" ht="34.5" customHeight="1">
      <c r="A50" s="24" t="s">
        <v>34</v>
      </c>
      <c r="B50" s="14">
        <v>320</v>
      </c>
      <c r="C50" s="14"/>
      <c r="D50" s="42"/>
      <c r="E50" s="42"/>
      <c r="F50" s="37"/>
      <c r="G50" s="37"/>
      <c r="H50" s="37"/>
      <c r="I50" s="42"/>
      <c r="J50" s="27"/>
    </row>
    <row r="51" spans="1:10" ht="56.25" customHeight="1">
      <c r="A51" s="24" t="s">
        <v>35</v>
      </c>
      <c r="B51" s="14">
        <v>400</v>
      </c>
      <c r="C51" s="14"/>
      <c r="D51" s="42"/>
      <c r="E51" s="42"/>
      <c r="F51" s="37"/>
      <c r="G51" s="37"/>
      <c r="H51" s="37"/>
      <c r="I51" s="42"/>
      <c r="J51" s="27"/>
    </row>
    <row r="52" spans="1:10" ht="18.75">
      <c r="A52" s="24" t="s">
        <v>36</v>
      </c>
      <c r="B52" s="70">
        <v>410</v>
      </c>
      <c r="C52" s="70">
        <v>610</v>
      </c>
      <c r="D52" s="72"/>
      <c r="E52" s="72"/>
      <c r="F52" s="67"/>
      <c r="G52" s="67"/>
      <c r="H52" s="67"/>
      <c r="I52" s="72"/>
      <c r="J52" s="71"/>
    </row>
    <row r="53" spans="1:10" ht="39" customHeight="1">
      <c r="A53" s="24" t="s">
        <v>37</v>
      </c>
      <c r="B53" s="70"/>
      <c r="C53" s="70"/>
      <c r="D53" s="72"/>
      <c r="E53" s="72"/>
      <c r="F53" s="67"/>
      <c r="G53" s="67"/>
      <c r="H53" s="67"/>
      <c r="I53" s="72"/>
      <c r="J53" s="71"/>
    </row>
    <row r="54" spans="1:10" ht="18.75">
      <c r="A54" s="24" t="s">
        <v>38</v>
      </c>
      <c r="B54" s="14">
        <v>420</v>
      </c>
      <c r="C54" s="14"/>
      <c r="D54" s="42"/>
      <c r="E54" s="42"/>
      <c r="F54" s="37"/>
      <c r="G54" s="37"/>
      <c r="H54" s="37"/>
      <c r="I54" s="42"/>
      <c r="J54" s="27"/>
    </row>
    <row r="55" spans="1:10" ht="42" customHeight="1">
      <c r="A55" s="24" t="s">
        <v>39</v>
      </c>
      <c r="B55" s="14">
        <v>500</v>
      </c>
      <c r="C55" s="14" t="s">
        <v>17</v>
      </c>
      <c r="D55" s="44">
        <f>E55</f>
        <v>0</v>
      </c>
      <c r="E55" s="44">
        <v>0</v>
      </c>
      <c r="F55" s="39"/>
      <c r="G55" s="39"/>
      <c r="H55" s="37"/>
      <c r="I55" s="42"/>
      <c r="J55" s="27"/>
    </row>
    <row r="56" spans="1:10" ht="37.5">
      <c r="A56" s="24" t="s">
        <v>40</v>
      </c>
      <c r="B56" s="14">
        <v>600</v>
      </c>
      <c r="C56" s="14" t="s">
        <v>17</v>
      </c>
      <c r="D56" s="44"/>
      <c r="E56" s="44"/>
      <c r="F56" s="39"/>
      <c r="G56" s="39"/>
      <c r="H56" s="37"/>
      <c r="I56" s="42"/>
      <c r="J56" s="27"/>
    </row>
  </sheetData>
  <sheetProtection/>
  <mergeCells count="59">
    <mergeCell ref="H52:H53"/>
    <mergeCell ref="I52:I53"/>
    <mergeCell ref="J52:J53"/>
    <mergeCell ref="B52:B53"/>
    <mergeCell ref="C52:C53"/>
    <mergeCell ref="D52:D53"/>
    <mergeCell ref="E52:E53"/>
    <mergeCell ref="F52:F53"/>
    <mergeCell ref="G52:G53"/>
    <mergeCell ref="I38:I40"/>
    <mergeCell ref="J38:J40"/>
    <mergeCell ref="B48:B49"/>
    <mergeCell ref="C48:C49"/>
    <mergeCell ref="E48:E49"/>
    <mergeCell ref="F48:F49"/>
    <mergeCell ref="G48:G49"/>
    <mergeCell ref="H48:H49"/>
    <mergeCell ref="I48:I49"/>
    <mergeCell ref="J48:J49"/>
    <mergeCell ref="I29:I30"/>
    <mergeCell ref="J29:J30"/>
    <mergeCell ref="A38:A40"/>
    <mergeCell ref="B38:B40"/>
    <mergeCell ref="C38:C40"/>
    <mergeCell ref="D38:D40"/>
    <mergeCell ref="E38:E40"/>
    <mergeCell ref="F38:F40"/>
    <mergeCell ref="G38:G40"/>
    <mergeCell ref="H38:H40"/>
    <mergeCell ref="H16:H17"/>
    <mergeCell ref="I16:I17"/>
    <mergeCell ref="J16:J17"/>
    <mergeCell ref="B29:B30"/>
    <mergeCell ref="C29:C30"/>
    <mergeCell ref="D29:D30"/>
    <mergeCell ref="E29:E30"/>
    <mergeCell ref="F29:F30"/>
    <mergeCell ref="G29:G30"/>
    <mergeCell ref="H29:H30"/>
    <mergeCell ref="F12:F13"/>
    <mergeCell ref="G12:G13"/>
    <mergeCell ref="H12:H13"/>
    <mergeCell ref="I12:J12"/>
    <mergeCell ref="B16:B17"/>
    <mergeCell ref="C16:C17"/>
    <mergeCell ref="D16:D17"/>
    <mergeCell ref="E16:E17"/>
    <mergeCell ref="F16:F17"/>
    <mergeCell ref="G16:G17"/>
    <mergeCell ref="A4:J4"/>
    <mergeCell ref="A5:J5"/>
    <mergeCell ref="A6:J6"/>
    <mergeCell ref="A10:A13"/>
    <mergeCell ref="B10:B13"/>
    <mergeCell ref="C10:C13"/>
    <mergeCell ref="D10:J10"/>
    <mergeCell ref="D11:D13"/>
    <mergeCell ref="E11:J11"/>
    <mergeCell ref="E12:E13"/>
  </mergeCells>
  <hyperlinks>
    <hyperlink ref="A8" r:id="rId1" display="consultantplus://offline/ref=267C9A4B26167374021374D10DAB600480949FA5CAD18663CBFE16C19D8B9D6F48D576CF7B713819O628M"/>
    <hyperlink ref="F12" r:id="rId2" display="consultantplus://offline/ref=267C9A4B26167374021374D10DAB600480949AA2CBD68663CBFE16C19D8B9D6F48D576CD7A75O32EM"/>
  </hyperlinks>
  <printOptions/>
  <pageMargins left="0.75" right="0.75" top="0.53" bottom="0.49" header="0.5" footer="0.5"/>
  <pageSetup horizontalDpi="600" verticalDpi="600" orientation="portrait" paperSize="9" scale="46" r:id="rId5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J18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17.875" style="0" customWidth="1"/>
    <col min="2" max="2" width="6.625" style="0" customWidth="1"/>
    <col min="3" max="3" width="8.75390625" style="0" customWidth="1"/>
    <col min="4" max="12" width="13.25390625" style="0" customWidth="1"/>
    <col min="13" max="218" width="9.125" style="26" customWidth="1"/>
  </cols>
  <sheetData>
    <row r="1" spans="1:12" ht="15">
      <c r="A1" s="1"/>
      <c r="K1" s="85" t="s">
        <v>41</v>
      </c>
      <c r="L1" s="85"/>
    </row>
    <row r="2" ht="15">
      <c r="A2" s="3"/>
    </row>
    <row r="3" spans="1:12" ht="1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>
      <c r="A4" s="86" t="s">
        <v>43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">
      <c r="A5" s="86" t="s">
        <v>94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ht="15">
      <c r="A6" s="3"/>
    </row>
    <row r="7" spans="1:218" s="16" customFormat="1" ht="18" customHeight="1">
      <c r="A7" s="64" t="s">
        <v>4</v>
      </c>
      <c r="B7" s="66" t="s">
        <v>5</v>
      </c>
      <c r="C7" s="66" t="s">
        <v>44</v>
      </c>
      <c r="D7" s="66" t="s">
        <v>84</v>
      </c>
      <c r="E7" s="66"/>
      <c r="F7" s="66"/>
      <c r="G7" s="66"/>
      <c r="H7" s="66"/>
      <c r="I7" s="66"/>
      <c r="J7" s="66"/>
      <c r="K7" s="66"/>
      <c r="L7" s="6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</row>
    <row r="8" spans="1:218" s="16" customFormat="1" ht="15">
      <c r="A8" s="64"/>
      <c r="B8" s="66"/>
      <c r="C8" s="66"/>
      <c r="D8" s="78" t="s">
        <v>45</v>
      </c>
      <c r="E8" s="79"/>
      <c r="F8" s="80"/>
      <c r="G8" s="66" t="s">
        <v>9</v>
      </c>
      <c r="H8" s="66"/>
      <c r="I8" s="66"/>
      <c r="J8" s="66"/>
      <c r="K8" s="66"/>
      <c r="L8" s="6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</row>
    <row r="9" spans="1:218" s="16" customFormat="1" ht="65.25" customHeight="1">
      <c r="A9" s="64"/>
      <c r="B9" s="66"/>
      <c r="C9" s="66"/>
      <c r="D9" s="81"/>
      <c r="E9" s="82"/>
      <c r="F9" s="83"/>
      <c r="G9" s="84" t="s">
        <v>46</v>
      </c>
      <c r="H9" s="84"/>
      <c r="I9" s="84"/>
      <c r="J9" s="84" t="s">
        <v>47</v>
      </c>
      <c r="K9" s="84"/>
      <c r="L9" s="84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</row>
    <row r="10" spans="1:218" s="16" customFormat="1" ht="62.25" customHeight="1">
      <c r="A10" s="64"/>
      <c r="B10" s="66"/>
      <c r="C10" s="66"/>
      <c r="D10" s="9" t="s">
        <v>95</v>
      </c>
      <c r="E10" s="9" t="s">
        <v>96</v>
      </c>
      <c r="F10" s="9" t="s">
        <v>97</v>
      </c>
      <c r="G10" s="9" t="s">
        <v>95</v>
      </c>
      <c r="H10" s="9" t="s">
        <v>96</v>
      </c>
      <c r="I10" s="9" t="s">
        <v>97</v>
      </c>
      <c r="J10" s="9" t="s">
        <v>95</v>
      </c>
      <c r="K10" s="9" t="s">
        <v>96</v>
      </c>
      <c r="L10" s="9" t="s">
        <v>97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</row>
    <row r="11" spans="1:218" s="16" customFormat="1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</row>
    <row r="12" spans="1:218" s="16" customFormat="1" ht="66.75" customHeight="1">
      <c r="A12" s="10" t="s">
        <v>48</v>
      </c>
      <c r="B12" s="14">
        <v>1</v>
      </c>
      <c r="C12" s="14" t="s">
        <v>17</v>
      </c>
      <c r="D12" s="15"/>
      <c r="E12" s="15"/>
      <c r="F12" s="15"/>
      <c r="G12" s="15"/>
      <c r="H12" s="15"/>
      <c r="I12" s="15"/>
      <c r="J12" s="15"/>
      <c r="K12" s="15"/>
      <c r="L12" s="1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</row>
    <row r="13" spans="1:218" s="16" customFormat="1" ht="91.5" customHeight="1">
      <c r="A13" s="10" t="s">
        <v>49</v>
      </c>
      <c r="B13" s="14">
        <v>1001</v>
      </c>
      <c r="C13" s="14" t="s">
        <v>17</v>
      </c>
      <c r="D13" s="15"/>
      <c r="E13" s="15"/>
      <c r="F13" s="15"/>
      <c r="G13" s="15"/>
      <c r="H13" s="15"/>
      <c r="I13" s="15"/>
      <c r="J13" s="15"/>
      <c r="K13" s="15"/>
      <c r="L13" s="1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</row>
    <row r="14" spans="1:218" s="16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</row>
    <row r="15" spans="1:218" s="16" customFormat="1" ht="64.5" customHeight="1">
      <c r="A15" s="10" t="s">
        <v>50</v>
      </c>
      <c r="B15" s="14">
        <v>2001</v>
      </c>
      <c r="C15" s="10"/>
      <c r="D15" s="48">
        <f>'2020'!D44+'2020'!D46+'2020'!D48+'2020'!D49</f>
        <v>493900</v>
      </c>
      <c r="E15" s="48">
        <f>'2021'!D44+'2021'!D46+'2021'!D49</f>
        <v>334100</v>
      </c>
      <c r="F15" s="48">
        <f>'2022'!D42+'2022'!D44+'2022'!D46+'2022'!D49</f>
        <v>379300</v>
      </c>
      <c r="G15" s="48"/>
      <c r="H15" s="48"/>
      <c r="I15" s="48"/>
      <c r="J15" s="48">
        <f>D15</f>
        <v>493900</v>
      </c>
      <c r="K15" s="48">
        <f>E15</f>
        <v>334100</v>
      </c>
      <c r="L15" s="48">
        <f>F15</f>
        <v>379300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</row>
    <row r="16" spans="1:218" s="16" customFormat="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</row>
    <row r="17" ht="15">
      <c r="A17" s="3"/>
    </row>
    <row r="18" ht="15">
      <c r="A18" s="3"/>
    </row>
  </sheetData>
  <sheetProtection/>
  <mergeCells count="12">
    <mergeCell ref="C7:C10"/>
    <mergeCell ref="D7:L7"/>
    <mergeCell ref="D8:F9"/>
    <mergeCell ref="G8:L8"/>
    <mergeCell ref="G9:I9"/>
    <mergeCell ref="J9:L9"/>
    <mergeCell ref="K1:L1"/>
    <mergeCell ref="A3:L3"/>
    <mergeCell ref="A4:L4"/>
    <mergeCell ref="A5:L5"/>
    <mergeCell ref="A7:A10"/>
    <mergeCell ref="B7:B10"/>
  </mergeCells>
  <hyperlinks>
    <hyperlink ref="G9" r:id="rId1" display="consultantplus://offline/ref=267C9A4B26167374021374D10DAB600480959BA2C9D58663CBFE16C19DO82BM"/>
    <hyperlink ref="J9" r:id="rId2" display="consultantplus://offline/ref=267C9A4B26167374021374D10DAB600480949AA0CBDD8663CBFE16C19DO82BM"/>
  </hyperlinks>
  <printOptions/>
  <pageMargins left="0.75" right="0.75" top="0.5" bottom="0.45" header="0.5" footer="0.5"/>
  <pageSetup horizontalDpi="600" verticalDpi="600" orientation="landscape" paperSize="9" scale="85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2" width="20.25390625" style="0" customWidth="1"/>
    <col min="3" max="3" width="25.625" style="0" customWidth="1"/>
  </cols>
  <sheetData>
    <row r="1" ht="12.75">
      <c r="C1" s="2" t="s">
        <v>54</v>
      </c>
    </row>
    <row r="2" spans="1:3" ht="13.5">
      <c r="A2" s="57" t="s">
        <v>86</v>
      </c>
      <c r="B2" s="57"/>
      <c r="C2" s="57"/>
    </row>
    <row r="3" spans="1:3" ht="18.75" customHeight="1">
      <c r="A3" s="57" t="s">
        <v>85</v>
      </c>
      <c r="B3" s="57"/>
      <c r="C3" s="57"/>
    </row>
    <row r="4" spans="1:3" ht="15.75">
      <c r="A4" s="87" t="s">
        <v>98</v>
      </c>
      <c r="B4" s="87"/>
      <c r="C4" s="87"/>
    </row>
    <row r="5" spans="1:3" ht="13.5">
      <c r="A5" s="57" t="s">
        <v>87</v>
      </c>
      <c r="B5" s="57"/>
      <c r="C5" s="57"/>
    </row>
    <row r="6" ht="15">
      <c r="A6" s="3"/>
    </row>
    <row r="7" spans="1:3" ht="47.25" customHeight="1">
      <c r="A7" s="9" t="s">
        <v>4</v>
      </c>
      <c r="B7" s="9" t="s">
        <v>5</v>
      </c>
      <c r="C7" s="9" t="s">
        <v>51</v>
      </c>
    </row>
    <row r="8" spans="1:3" ht="15">
      <c r="A8" s="9">
        <v>1</v>
      </c>
      <c r="B8" s="9">
        <v>2</v>
      </c>
      <c r="C8" s="9">
        <v>3</v>
      </c>
    </row>
    <row r="9" spans="1:3" ht="36" customHeight="1">
      <c r="A9" s="10" t="s">
        <v>39</v>
      </c>
      <c r="B9" s="9">
        <v>10</v>
      </c>
      <c r="C9" s="33">
        <v>0</v>
      </c>
    </row>
    <row r="10" spans="1:3" ht="33" customHeight="1">
      <c r="A10" s="10" t="s">
        <v>40</v>
      </c>
      <c r="B10" s="9">
        <v>20</v>
      </c>
      <c r="C10" s="33">
        <v>0</v>
      </c>
    </row>
    <row r="11" spans="1:3" ht="18" customHeight="1">
      <c r="A11" s="10" t="s">
        <v>52</v>
      </c>
      <c r="B11" s="9">
        <v>30</v>
      </c>
      <c r="C11" s="33">
        <v>0</v>
      </c>
    </row>
    <row r="12" spans="1:3" ht="15">
      <c r="A12" s="10"/>
      <c r="B12" s="10"/>
      <c r="C12" s="33">
        <v>0</v>
      </c>
    </row>
    <row r="13" spans="1:3" ht="20.25" customHeight="1">
      <c r="A13" s="10" t="s">
        <v>53</v>
      </c>
      <c r="B13" s="9">
        <v>40</v>
      </c>
      <c r="C13" s="33"/>
    </row>
    <row r="14" spans="1:3" ht="15">
      <c r="A14" s="10"/>
      <c r="B14" s="10"/>
      <c r="C14" s="34"/>
    </row>
  </sheetData>
  <sheetProtection/>
  <mergeCells count="4">
    <mergeCell ref="A2:C2"/>
    <mergeCell ref="A3:C3"/>
    <mergeCell ref="A5:C5"/>
    <mergeCell ref="A4:C4"/>
  </mergeCells>
  <printOptions/>
  <pageMargins left="0.47" right="0.47" top="0.51" bottom="0.49" header="0.5" footer="0.5"/>
  <pageSetup horizontalDpi="600" verticalDpi="600" orientation="portrait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29.00390625" style="0" customWidth="1"/>
    <col min="2" max="3" width="25.25390625" style="0" customWidth="1"/>
  </cols>
  <sheetData>
    <row r="1" spans="1:3" ht="15">
      <c r="A1" s="3"/>
      <c r="C1" s="2" t="s">
        <v>80</v>
      </c>
    </row>
    <row r="2" spans="1:3" ht="15">
      <c r="A2" s="86" t="s">
        <v>75</v>
      </c>
      <c r="B2" s="86"/>
      <c r="C2" s="86"/>
    </row>
    <row r="3" ht="15">
      <c r="A3" s="4"/>
    </row>
    <row r="4" spans="1:3" ht="15">
      <c r="A4" s="9" t="s">
        <v>4</v>
      </c>
      <c r="B4" s="9" t="s">
        <v>5</v>
      </c>
      <c r="C4" s="9" t="s">
        <v>76</v>
      </c>
    </row>
    <row r="5" spans="1:3" ht="15">
      <c r="A5" s="9">
        <v>1</v>
      </c>
      <c r="B5" s="9">
        <v>2</v>
      </c>
      <c r="C5" s="9">
        <v>3</v>
      </c>
    </row>
    <row r="6" spans="1:3" ht="30">
      <c r="A6" s="10" t="s">
        <v>77</v>
      </c>
      <c r="B6" s="9">
        <v>10</v>
      </c>
      <c r="C6" s="9">
        <v>0</v>
      </c>
    </row>
    <row r="7" spans="1:3" ht="94.5" customHeight="1">
      <c r="A7" s="17" t="s">
        <v>78</v>
      </c>
      <c r="B7" s="9">
        <v>20</v>
      </c>
      <c r="C7" s="9">
        <v>0</v>
      </c>
    </row>
    <row r="8" spans="1:3" ht="45" customHeight="1">
      <c r="A8" s="10" t="s">
        <v>79</v>
      </c>
      <c r="B8" s="9">
        <v>30</v>
      </c>
      <c r="C8" s="9">
        <v>0</v>
      </c>
    </row>
  </sheetData>
  <sheetProtection/>
  <mergeCells count="1">
    <mergeCell ref="A2:C2"/>
  </mergeCells>
  <hyperlinks>
    <hyperlink ref="A7" r:id="rId1" display="consultantplus://offline/ref=267C9A4B26167374021374D10DAB600480949AA2CBD68663CBFE16C19DO82BM"/>
  </hyperlinks>
  <printOptions/>
  <pageMargins left="0.75" right="0.75" top="1" bottom="1" header="0.5" footer="0.5"/>
  <pageSetup horizontalDpi="600" verticalDpi="600" orientation="portrait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new</cp:lastModifiedBy>
  <cp:lastPrinted>2020-01-15T06:40:12Z</cp:lastPrinted>
  <dcterms:created xsi:type="dcterms:W3CDTF">2017-01-17T04:09:05Z</dcterms:created>
  <dcterms:modified xsi:type="dcterms:W3CDTF">2020-01-24T11:17:29Z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